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b508502f2fad19/Documents/cross country/2021/Meet Results/"/>
    </mc:Choice>
  </mc:AlternateContent>
  <xr:revisionPtr revIDLastSave="86" documentId="8_{678AB1B6-8B35-4307-BBAF-CCCCCCC5688B}" xr6:coauthVersionLast="47" xr6:coauthVersionMax="47" xr10:uidLastSave="{6474651A-284A-4B3F-AFAE-A69FA8E0651F}"/>
  <bookViews>
    <workbookView xWindow="-120" yWindow="-120" windowWidth="24240" windowHeight="13140" activeTab="1" xr2:uid="{0A0B5A8B-CC7D-495A-AE20-8F223D60EC24}"/>
  </bookViews>
  <sheets>
    <sheet name="Boys" sheetId="2" r:id="rId1"/>
    <sheet name="Girls" sheetId="1" r:id="rId2"/>
    <sheet name="Team Rosters" sheetId="3" r:id="rId3"/>
  </sheets>
  <definedNames>
    <definedName name="_xlnm._FilterDatabase" localSheetId="0" hidden="1">Boys!$A$1:$L$201</definedName>
    <definedName name="_xlnm._FilterDatabase" localSheetId="1" hidden="1">Girls!$A$1:$L$151</definedName>
    <definedName name="_xlnm._FilterDatabase" localSheetId="2" hidden="1">'Team Rosters'!$A$1:$F$200</definedName>
    <definedName name="_xlnm.Print_Area" localSheetId="2">'Team Rosters'!$A$1:$F$200</definedName>
    <definedName name="_xlnm.Print_Titles" localSheetId="2">'Team Rosters'!$1:$1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1" i="1" l="1"/>
  <c r="E151" i="1"/>
  <c r="F151" i="1"/>
  <c r="G151" i="1"/>
  <c r="H151" i="1"/>
  <c r="I151" i="1" s="1"/>
  <c r="D3" i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I79" i="1" s="1"/>
  <c r="D80" i="1"/>
  <c r="E80" i="1"/>
  <c r="F80" i="1"/>
  <c r="G80" i="1"/>
  <c r="H80" i="1"/>
  <c r="I80" i="1" s="1"/>
  <c r="D81" i="1"/>
  <c r="E81" i="1"/>
  <c r="F81" i="1"/>
  <c r="G81" i="1"/>
  <c r="H81" i="1"/>
  <c r="I81" i="1" s="1"/>
  <c r="D82" i="1"/>
  <c r="E82" i="1"/>
  <c r="F82" i="1"/>
  <c r="G82" i="1"/>
  <c r="H82" i="1"/>
  <c r="I82" i="1" s="1"/>
  <c r="D83" i="1"/>
  <c r="E83" i="1"/>
  <c r="F83" i="1"/>
  <c r="G83" i="1"/>
  <c r="H83" i="1"/>
  <c r="I83" i="1" s="1"/>
  <c r="D84" i="1"/>
  <c r="E84" i="1"/>
  <c r="F84" i="1"/>
  <c r="G84" i="1"/>
  <c r="H84" i="1"/>
  <c r="I84" i="1" s="1"/>
  <c r="D85" i="1"/>
  <c r="E85" i="1"/>
  <c r="F85" i="1"/>
  <c r="G85" i="1"/>
  <c r="H85" i="1"/>
  <c r="I85" i="1" s="1"/>
  <c r="D86" i="1"/>
  <c r="E86" i="1"/>
  <c r="F86" i="1"/>
  <c r="G86" i="1"/>
  <c r="H86" i="1"/>
  <c r="I86" i="1" s="1"/>
  <c r="D87" i="1"/>
  <c r="E87" i="1"/>
  <c r="F87" i="1"/>
  <c r="G87" i="1"/>
  <c r="H87" i="1"/>
  <c r="I87" i="1" s="1"/>
  <c r="D88" i="1"/>
  <c r="E88" i="1"/>
  <c r="F88" i="1"/>
  <c r="G88" i="1"/>
  <c r="H88" i="1"/>
  <c r="I88" i="1" s="1"/>
  <c r="D89" i="1"/>
  <c r="E89" i="1"/>
  <c r="F89" i="1"/>
  <c r="G89" i="1"/>
  <c r="H89" i="1"/>
  <c r="I89" i="1" s="1"/>
  <c r="D90" i="1"/>
  <c r="E90" i="1"/>
  <c r="F90" i="1"/>
  <c r="G90" i="1"/>
  <c r="H90" i="1"/>
  <c r="I90" i="1" s="1"/>
  <c r="D91" i="1"/>
  <c r="E91" i="1"/>
  <c r="F91" i="1"/>
  <c r="G91" i="1"/>
  <c r="H91" i="1"/>
  <c r="I91" i="1" s="1"/>
  <c r="D92" i="1"/>
  <c r="E92" i="1"/>
  <c r="F92" i="1"/>
  <c r="G92" i="1"/>
  <c r="H92" i="1"/>
  <c r="I92" i="1" s="1"/>
  <c r="D93" i="1"/>
  <c r="E93" i="1"/>
  <c r="F93" i="1"/>
  <c r="G93" i="1"/>
  <c r="H93" i="1"/>
  <c r="I93" i="1" s="1"/>
  <c r="D94" i="1"/>
  <c r="E94" i="1"/>
  <c r="F94" i="1"/>
  <c r="G94" i="1"/>
  <c r="H94" i="1"/>
  <c r="I94" i="1" s="1"/>
  <c r="D95" i="1"/>
  <c r="E95" i="1"/>
  <c r="F95" i="1"/>
  <c r="G95" i="1"/>
  <c r="H95" i="1"/>
  <c r="I95" i="1" s="1"/>
  <c r="D96" i="1"/>
  <c r="E96" i="1"/>
  <c r="F96" i="1"/>
  <c r="G96" i="1"/>
  <c r="H96" i="1"/>
  <c r="I96" i="1" s="1"/>
  <c r="D97" i="1"/>
  <c r="E97" i="1"/>
  <c r="F97" i="1"/>
  <c r="G97" i="1"/>
  <c r="H97" i="1"/>
  <c r="I97" i="1" s="1"/>
  <c r="D98" i="1"/>
  <c r="E98" i="1"/>
  <c r="F98" i="1"/>
  <c r="G98" i="1"/>
  <c r="H98" i="1"/>
  <c r="I98" i="1" s="1"/>
  <c r="D99" i="1"/>
  <c r="E99" i="1"/>
  <c r="F99" i="1"/>
  <c r="G99" i="1"/>
  <c r="H99" i="1"/>
  <c r="I99" i="1" s="1"/>
  <c r="D100" i="1"/>
  <c r="E100" i="1"/>
  <c r="F100" i="1"/>
  <c r="G100" i="1"/>
  <c r="H100" i="1"/>
  <c r="I100" i="1" s="1"/>
  <c r="D101" i="1"/>
  <c r="E101" i="1"/>
  <c r="F101" i="1"/>
  <c r="G101" i="1"/>
  <c r="H101" i="1"/>
  <c r="I101" i="1" s="1"/>
  <c r="D102" i="1"/>
  <c r="E102" i="1"/>
  <c r="F102" i="1"/>
  <c r="G102" i="1"/>
  <c r="H102" i="1"/>
  <c r="I102" i="1" s="1"/>
  <c r="D103" i="1"/>
  <c r="E103" i="1"/>
  <c r="F103" i="1"/>
  <c r="G103" i="1"/>
  <c r="H103" i="1"/>
  <c r="I103" i="1" s="1"/>
  <c r="D104" i="1"/>
  <c r="E104" i="1"/>
  <c r="F104" i="1"/>
  <c r="G104" i="1"/>
  <c r="H104" i="1"/>
  <c r="I104" i="1" s="1"/>
  <c r="D105" i="1"/>
  <c r="E105" i="1"/>
  <c r="F105" i="1"/>
  <c r="G105" i="1"/>
  <c r="H105" i="1"/>
  <c r="I105" i="1" s="1"/>
  <c r="D106" i="1"/>
  <c r="E106" i="1"/>
  <c r="F106" i="1"/>
  <c r="G106" i="1"/>
  <c r="H106" i="1"/>
  <c r="I106" i="1" s="1"/>
  <c r="D107" i="1"/>
  <c r="E107" i="1"/>
  <c r="F107" i="1"/>
  <c r="G107" i="1"/>
  <c r="H107" i="1"/>
  <c r="I107" i="1" s="1"/>
  <c r="D108" i="1"/>
  <c r="E108" i="1"/>
  <c r="F108" i="1"/>
  <c r="G108" i="1"/>
  <c r="H108" i="1"/>
  <c r="I108" i="1" s="1"/>
  <c r="D109" i="1"/>
  <c r="E109" i="1"/>
  <c r="F109" i="1"/>
  <c r="G109" i="1"/>
  <c r="H109" i="1"/>
  <c r="I109" i="1" s="1"/>
  <c r="D110" i="1"/>
  <c r="E110" i="1"/>
  <c r="F110" i="1"/>
  <c r="G110" i="1"/>
  <c r="H110" i="1"/>
  <c r="I110" i="1" s="1"/>
  <c r="D111" i="1"/>
  <c r="E111" i="1"/>
  <c r="F111" i="1"/>
  <c r="G111" i="1"/>
  <c r="H111" i="1"/>
  <c r="I111" i="1" s="1"/>
  <c r="D112" i="1"/>
  <c r="E112" i="1"/>
  <c r="F112" i="1"/>
  <c r="G112" i="1"/>
  <c r="H112" i="1"/>
  <c r="I112" i="1" s="1"/>
  <c r="D113" i="1"/>
  <c r="E113" i="1"/>
  <c r="F113" i="1"/>
  <c r="G113" i="1"/>
  <c r="H113" i="1"/>
  <c r="I113" i="1" s="1"/>
  <c r="D114" i="1"/>
  <c r="E114" i="1"/>
  <c r="F114" i="1"/>
  <c r="G114" i="1"/>
  <c r="H114" i="1"/>
  <c r="I114" i="1" s="1"/>
  <c r="D115" i="1"/>
  <c r="E115" i="1"/>
  <c r="F115" i="1"/>
  <c r="G115" i="1"/>
  <c r="H115" i="1"/>
  <c r="I115" i="1" s="1"/>
  <c r="D116" i="1"/>
  <c r="E116" i="1"/>
  <c r="F116" i="1"/>
  <c r="G116" i="1"/>
  <c r="H116" i="1"/>
  <c r="I116" i="1" s="1"/>
  <c r="D117" i="1"/>
  <c r="E117" i="1"/>
  <c r="F117" i="1"/>
  <c r="G117" i="1"/>
  <c r="H117" i="1"/>
  <c r="I117" i="1" s="1"/>
  <c r="D118" i="1"/>
  <c r="E118" i="1"/>
  <c r="F118" i="1"/>
  <c r="G118" i="1"/>
  <c r="H118" i="1"/>
  <c r="I118" i="1" s="1"/>
  <c r="D119" i="1"/>
  <c r="E119" i="1"/>
  <c r="F119" i="1"/>
  <c r="G119" i="1"/>
  <c r="H119" i="1"/>
  <c r="I119" i="1" s="1"/>
  <c r="D120" i="1"/>
  <c r="E120" i="1"/>
  <c r="F120" i="1"/>
  <c r="G120" i="1"/>
  <c r="H120" i="1"/>
  <c r="I120" i="1" s="1"/>
  <c r="D121" i="1"/>
  <c r="E121" i="1"/>
  <c r="F121" i="1"/>
  <c r="G121" i="1"/>
  <c r="H121" i="1"/>
  <c r="I121" i="1" s="1"/>
  <c r="D122" i="1"/>
  <c r="E122" i="1"/>
  <c r="F122" i="1"/>
  <c r="G122" i="1"/>
  <c r="H122" i="1"/>
  <c r="I122" i="1" s="1"/>
  <c r="D123" i="1"/>
  <c r="E123" i="1"/>
  <c r="F123" i="1"/>
  <c r="G123" i="1"/>
  <c r="H123" i="1"/>
  <c r="I123" i="1" s="1"/>
  <c r="D124" i="1"/>
  <c r="E124" i="1"/>
  <c r="F124" i="1"/>
  <c r="G124" i="1"/>
  <c r="H124" i="1"/>
  <c r="I124" i="1" s="1"/>
  <c r="D125" i="1"/>
  <c r="E125" i="1"/>
  <c r="F125" i="1"/>
  <c r="G125" i="1"/>
  <c r="H125" i="1"/>
  <c r="I125" i="1" s="1"/>
  <c r="D126" i="1"/>
  <c r="E126" i="1"/>
  <c r="F126" i="1"/>
  <c r="G126" i="1"/>
  <c r="H126" i="1"/>
  <c r="I126" i="1" s="1"/>
  <c r="D127" i="1"/>
  <c r="E127" i="1"/>
  <c r="F127" i="1"/>
  <c r="G127" i="1"/>
  <c r="H127" i="1"/>
  <c r="I127" i="1" s="1"/>
  <c r="D128" i="1"/>
  <c r="E128" i="1"/>
  <c r="F128" i="1"/>
  <c r="G128" i="1"/>
  <c r="H128" i="1"/>
  <c r="I128" i="1" s="1"/>
  <c r="D129" i="1"/>
  <c r="E129" i="1"/>
  <c r="F129" i="1"/>
  <c r="G129" i="1"/>
  <c r="H129" i="1"/>
  <c r="I129" i="1" s="1"/>
  <c r="D130" i="1"/>
  <c r="E130" i="1"/>
  <c r="F130" i="1"/>
  <c r="G130" i="1"/>
  <c r="H130" i="1"/>
  <c r="I130" i="1" s="1"/>
  <c r="D131" i="1"/>
  <c r="E131" i="1"/>
  <c r="F131" i="1"/>
  <c r="G131" i="1"/>
  <c r="H131" i="1"/>
  <c r="I131" i="1" s="1"/>
  <c r="D132" i="1"/>
  <c r="E132" i="1"/>
  <c r="F132" i="1"/>
  <c r="G132" i="1"/>
  <c r="H132" i="1"/>
  <c r="I132" i="1" s="1"/>
  <c r="D133" i="1"/>
  <c r="E133" i="1"/>
  <c r="F133" i="1"/>
  <c r="G133" i="1"/>
  <c r="H133" i="1"/>
  <c r="I133" i="1" s="1"/>
  <c r="D134" i="1"/>
  <c r="E134" i="1"/>
  <c r="F134" i="1"/>
  <c r="G134" i="1"/>
  <c r="H134" i="1"/>
  <c r="I134" i="1" s="1"/>
  <c r="D135" i="1"/>
  <c r="E135" i="1"/>
  <c r="F135" i="1"/>
  <c r="G135" i="1"/>
  <c r="H135" i="1"/>
  <c r="I135" i="1" s="1"/>
  <c r="D136" i="1"/>
  <c r="E136" i="1"/>
  <c r="F136" i="1"/>
  <c r="G136" i="1"/>
  <c r="H136" i="1"/>
  <c r="I136" i="1" s="1"/>
  <c r="D137" i="1"/>
  <c r="E137" i="1"/>
  <c r="F137" i="1"/>
  <c r="G137" i="1"/>
  <c r="H137" i="1"/>
  <c r="I137" i="1" s="1"/>
  <c r="D138" i="1"/>
  <c r="E138" i="1"/>
  <c r="F138" i="1"/>
  <c r="G138" i="1"/>
  <c r="H138" i="1"/>
  <c r="I138" i="1" s="1"/>
  <c r="D139" i="1"/>
  <c r="E139" i="1"/>
  <c r="F139" i="1"/>
  <c r="G139" i="1"/>
  <c r="H139" i="1"/>
  <c r="I139" i="1" s="1"/>
  <c r="D140" i="1"/>
  <c r="E140" i="1"/>
  <c r="F140" i="1"/>
  <c r="G140" i="1"/>
  <c r="H140" i="1"/>
  <c r="I140" i="1" s="1"/>
  <c r="D141" i="1"/>
  <c r="E141" i="1"/>
  <c r="F141" i="1"/>
  <c r="G141" i="1"/>
  <c r="H141" i="1"/>
  <c r="I141" i="1" s="1"/>
  <c r="D142" i="1"/>
  <c r="E142" i="1"/>
  <c r="F142" i="1"/>
  <c r="G142" i="1"/>
  <c r="H142" i="1"/>
  <c r="I142" i="1" s="1"/>
  <c r="D143" i="1"/>
  <c r="E143" i="1"/>
  <c r="F143" i="1"/>
  <c r="G143" i="1"/>
  <c r="H143" i="1"/>
  <c r="I143" i="1" s="1"/>
  <c r="D144" i="1"/>
  <c r="E144" i="1"/>
  <c r="F144" i="1"/>
  <c r="G144" i="1"/>
  <c r="H144" i="1"/>
  <c r="I144" i="1" s="1"/>
  <c r="D145" i="1"/>
  <c r="E145" i="1"/>
  <c r="F145" i="1"/>
  <c r="G145" i="1"/>
  <c r="H145" i="1"/>
  <c r="I145" i="1" s="1"/>
  <c r="D146" i="1"/>
  <c r="E146" i="1"/>
  <c r="F146" i="1"/>
  <c r="G146" i="1"/>
  <c r="H146" i="1"/>
  <c r="I146" i="1" s="1"/>
  <c r="D147" i="1"/>
  <c r="E147" i="1"/>
  <c r="F147" i="1"/>
  <c r="G147" i="1"/>
  <c r="H147" i="1"/>
  <c r="I147" i="1" s="1"/>
  <c r="D148" i="1"/>
  <c r="E148" i="1"/>
  <c r="F148" i="1"/>
  <c r="G148" i="1"/>
  <c r="H148" i="1"/>
  <c r="I148" i="1" s="1"/>
  <c r="D149" i="1"/>
  <c r="E149" i="1"/>
  <c r="F149" i="1"/>
  <c r="G149" i="1"/>
  <c r="H149" i="1"/>
  <c r="I149" i="1" s="1"/>
  <c r="D150" i="1"/>
  <c r="E150" i="1"/>
  <c r="F150" i="1"/>
  <c r="G150" i="1"/>
  <c r="H150" i="1"/>
  <c r="I150" i="1" s="1"/>
  <c r="H2" i="1"/>
  <c r="I2" i="1" s="1"/>
  <c r="G2" i="1"/>
  <c r="F2" i="1"/>
  <c r="E2" i="1"/>
  <c r="D2" i="1"/>
  <c r="D3" i="2"/>
  <c r="E3" i="2"/>
  <c r="F3" i="2"/>
  <c r="G3" i="2"/>
  <c r="H3" i="2"/>
  <c r="D4" i="2"/>
  <c r="E4" i="2"/>
  <c r="F4" i="2"/>
  <c r="G4" i="2"/>
  <c r="H4" i="2"/>
  <c r="D5" i="2"/>
  <c r="E5" i="2"/>
  <c r="F5" i="2"/>
  <c r="G5" i="2"/>
  <c r="H5" i="2"/>
  <c r="D6" i="2"/>
  <c r="E6" i="2"/>
  <c r="F6" i="2"/>
  <c r="G6" i="2"/>
  <c r="H6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D33" i="2"/>
  <c r="E33" i="2"/>
  <c r="F33" i="2"/>
  <c r="G33" i="2"/>
  <c r="H33" i="2"/>
  <c r="D34" i="2"/>
  <c r="E34" i="2"/>
  <c r="F34" i="2"/>
  <c r="G34" i="2"/>
  <c r="H34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D62" i="2"/>
  <c r="E62" i="2"/>
  <c r="F62" i="2"/>
  <c r="G62" i="2"/>
  <c r="H62" i="2"/>
  <c r="D63" i="2"/>
  <c r="E63" i="2"/>
  <c r="F63" i="2"/>
  <c r="G63" i="2"/>
  <c r="H63" i="2"/>
  <c r="D64" i="2"/>
  <c r="E64" i="2"/>
  <c r="F64" i="2"/>
  <c r="G64" i="2"/>
  <c r="H64" i="2"/>
  <c r="D65" i="2"/>
  <c r="E65" i="2"/>
  <c r="F65" i="2"/>
  <c r="G65" i="2"/>
  <c r="H65" i="2"/>
  <c r="D66" i="2"/>
  <c r="E66" i="2"/>
  <c r="F66" i="2"/>
  <c r="G66" i="2"/>
  <c r="H66" i="2"/>
  <c r="D67" i="2"/>
  <c r="E67" i="2"/>
  <c r="F67" i="2"/>
  <c r="G67" i="2"/>
  <c r="H67" i="2"/>
  <c r="D68" i="2"/>
  <c r="E68" i="2"/>
  <c r="F68" i="2"/>
  <c r="G68" i="2"/>
  <c r="H68" i="2"/>
  <c r="D69" i="2"/>
  <c r="E69" i="2"/>
  <c r="F69" i="2"/>
  <c r="G69" i="2"/>
  <c r="H69" i="2"/>
  <c r="D70" i="2"/>
  <c r="E70" i="2"/>
  <c r="F70" i="2"/>
  <c r="G70" i="2"/>
  <c r="H70" i="2"/>
  <c r="D71" i="2"/>
  <c r="E71" i="2"/>
  <c r="F71" i="2"/>
  <c r="G71" i="2"/>
  <c r="H71" i="2"/>
  <c r="D72" i="2"/>
  <c r="E72" i="2"/>
  <c r="F72" i="2"/>
  <c r="G72" i="2"/>
  <c r="H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D80" i="2"/>
  <c r="E80" i="2"/>
  <c r="F80" i="2"/>
  <c r="G80" i="2"/>
  <c r="H80" i="2"/>
  <c r="D81" i="2"/>
  <c r="E81" i="2"/>
  <c r="F81" i="2"/>
  <c r="G81" i="2"/>
  <c r="H81" i="2"/>
  <c r="D82" i="2"/>
  <c r="E82" i="2"/>
  <c r="F82" i="2"/>
  <c r="G82" i="2"/>
  <c r="H82" i="2"/>
  <c r="D83" i="2"/>
  <c r="E83" i="2"/>
  <c r="F83" i="2"/>
  <c r="G83" i="2"/>
  <c r="H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D87" i="2"/>
  <c r="E87" i="2"/>
  <c r="F87" i="2"/>
  <c r="G87" i="2"/>
  <c r="H87" i="2"/>
  <c r="D88" i="2"/>
  <c r="E88" i="2"/>
  <c r="F88" i="2"/>
  <c r="G88" i="2"/>
  <c r="H88" i="2"/>
  <c r="D89" i="2"/>
  <c r="E89" i="2"/>
  <c r="F89" i="2"/>
  <c r="G89" i="2"/>
  <c r="H89" i="2"/>
  <c r="D90" i="2"/>
  <c r="E90" i="2"/>
  <c r="F90" i="2"/>
  <c r="G90" i="2"/>
  <c r="H90" i="2"/>
  <c r="D91" i="2"/>
  <c r="E91" i="2"/>
  <c r="F91" i="2"/>
  <c r="G91" i="2"/>
  <c r="H91" i="2"/>
  <c r="D92" i="2"/>
  <c r="E92" i="2"/>
  <c r="F92" i="2"/>
  <c r="G92" i="2"/>
  <c r="H92" i="2"/>
  <c r="D93" i="2"/>
  <c r="E93" i="2"/>
  <c r="F93" i="2"/>
  <c r="G93" i="2"/>
  <c r="H93" i="2"/>
  <c r="D94" i="2"/>
  <c r="E94" i="2"/>
  <c r="F94" i="2"/>
  <c r="G94" i="2"/>
  <c r="H94" i="2"/>
  <c r="D95" i="2"/>
  <c r="E95" i="2"/>
  <c r="F95" i="2"/>
  <c r="G95" i="2"/>
  <c r="H95" i="2"/>
  <c r="D96" i="2"/>
  <c r="E96" i="2"/>
  <c r="F96" i="2"/>
  <c r="G96" i="2"/>
  <c r="H96" i="2"/>
  <c r="D97" i="2"/>
  <c r="E97" i="2"/>
  <c r="F97" i="2"/>
  <c r="G97" i="2"/>
  <c r="H97" i="2"/>
  <c r="D98" i="2"/>
  <c r="E98" i="2"/>
  <c r="F98" i="2"/>
  <c r="G98" i="2"/>
  <c r="H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D110" i="2"/>
  <c r="E110" i="2"/>
  <c r="F110" i="2"/>
  <c r="G110" i="2"/>
  <c r="H110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D114" i="2"/>
  <c r="E114" i="2"/>
  <c r="F114" i="2"/>
  <c r="G114" i="2"/>
  <c r="H114" i="2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D119" i="2"/>
  <c r="E119" i="2"/>
  <c r="F119" i="2"/>
  <c r="G119" i="2"/>
  <c r="H119" i="2"/>
  <c r="D120" i="2"/>
  <c r="E120" i="2"/>
  <c r="F120" i="2"/>
  <c r="G120" i="2"/>
  <c r="H120" i="2"/>
  <c r="D121" i="2"/>
  <c r="E121" i="2"/>
  <c r="F121" i="2"/>
  <c r="G121" i="2"/>
  <c r="H121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29" i="2"/>
  <c r="E129" i="2"/>
  <c r="F129" i="2"/>
  <c r="G129" i="2"/>
  <c r="H129" i="2"/>
  <c r="D130" i="2"/>
  <c r="E130" i="2"/>
  <c r="F130" i="2"/>
  <c r="G130" i="2"/>
  <c r="H130" i="2"/>
  <c r="D131" i="2"/>
  <c r="E131" i="2"/>
  <c r="F131" i="2"/>
  <c r="G131" i="2"/>
  <c r="H131" i="2"/>
  <c r="D132" i="2"/>
  <c r="E132" i="2"/>
  <c r="F132" i="2"/>
  <c r="G132" i="2"/>
  <c r="H132" i="2"/>
  <c r="I132" i="2" s="1"/>
  <c r="D133" i="2"/>
  <c r="E133" i="2"/>
  <c r="F133" i="2"/>
  <c r="G133" i="2"/>
  <c r="H133" i="2"/>
  <c r="I133" i="2" s="1"/>
  <c r="D134" i="2"/>
  <c r="E134" i="2"/>
  <c r="F134" i="2"/>
  <c r="G134" i="2"/>
  <c r="H134" i="2"/>
  <c r="I134" i="2" s="1"/>
  <c r="D135" i="2"/>
  <c r="E135" i="2"/>
  <c r="F135" i="2"/>
  <c r="G135" i="2"/>
  <c r="H135" i="2"/>
  <c r="I135" i="2" s="1"/>
  <c r="D136" i="2"/>
  <c r="E136" i="2"/>
  <c r="F136" i="2"/>
  <c r="G136" i="2"/>
  <c r="H136" i="2"/>
  <c r="I136" i="2" s="1"/>
  <c r="D137" i="2"/>
  <c r="E137" i="2"/>
  <c r="F137" i="2"/>
  <c r="G137" i="2"/>
  <c r="H137" i="2"/>
  <c r="I137" i="2" s="1"/>
  <c r="D138" i="2"/>
  <c r="E138" i="2"/>
  <c r="F138" i="2"/>
  <c r="G138" i="2"/>
  <c r="H138" i="2"/>
  <c r="I138" i="2" s="1"/>
  <c r="D139" i="2"/>
  <c r="E139" i="2"/>
  <c r="F139" i="2"/>
  <c r="G139" i="2"/>
  <c r="H139" i="2"/>
  <c r="I139" i="2" s="1"/>
  <c r="D140" i="2"/>
  <c r="E140" i="2"/>
  <c r="F140" i="2"/>
  <c r="G140" i="2"/>
  <c r="H140" i="2"/>
  <c r="I140" i="2" s="1"/>
  <c r="D141" i="2"/>
  <c r="E141" i="2"/>
  <c r="F141" i="2"/>
  <c r="G141" i="2"/>
  <c r="H141" i="2"/>
  <c r="I141" i="2" s="1"/>
  <c r="D142" i="2"/>
  <c r="E142" i="2"/>
  <c r="F142" i="2"/>
  <c r="G142" i="2"/>
  <c r="H142" i="2"/>
  <c r="I142" i="2" s="1"/>
  <c r="D143" i="2"/>
  <c r="E143" i="2"/>
  <c r="F143" i="2"/>
  <c r="G143" i="2"/>
  <c r="H143" i="2"/>
  <c r="I143" i="2" s="1"/>
  <c r="D144" i="2"/>
  <c r="E144" i="2"/>
  <c r="F144" i="2"/>
  <c r="G144" i="2"/>
  <c r="H144" i="2"/>
  <c r="I144" i="2" s="1"/>
  <c r="D145" i="2"/>
  <c r="E145" i="2"/>
  <c r="F145" i="2"/>
  <c r="G145" i="2"/>
  <c r="H145" i="2"/>
  <c r="I145" i="2" s="1"/>
  <c r="D146" i="2"/>
  <c r="E146" i="2"/>
  <c r="F146" i="2"/>
  <c r="G146" i="2"/>
  <c r="H146" i="2"/>
  <c r="I146" i="2" s="1"/>
  <c r="D147" i="2"/>
  <c r="E147" i="2"/>
  <c r="F147" i="2"/>
  <c r="G147" i="2"/>
  <c r="H147" i="2"/>
  <c r="I147" i="2" s="1"/>
  <c r="D148" i="2"/>
  <c r="E148" i="2"/>
  <c r="F148" i="2"/>
  <c r="G148" i="2"/>
  <c r="H148" i="2"/>
  <c r="I148" i="2" s="1"/>
  <c r="D149" i="2"/>
  <c r="E149" i="2"/>
  <c r="F149" i="2"/>
  <c r="G149" i="2"/>
  <c r="H149" i="2"/>
  <c r="I149" i="2" s="1"/>
  <c r="D150" i="2"/>
  <c r="E150" i="2"/>
  <c r="F150" i="2"/>
  <c r="G150" i="2"/>
  <c r="H150" i="2"/>
  <c r="I150" i="2" s="1"/>
  <c r="D151" i="2"/>
  <c r="E151" i="2"/>
  <c r="F151" i="2"/>
  <c r="G151" i="2"/>
  <c r="H151" i="2"/>
  <c r="I151" i="2" s="1"/>
  <c r="D152" i="2"/>
  <c r="E152" i="2"/>
  <c r="F152" i="2"/>
  <c r="G152" i="2"/>
  <c r="H152" i="2"/>
  <c r="I152" i="2" s="1"/>
  <c r="D153" i="2"/>
  <c r="E153" i="2"/>
  <c r="F153" i="2"/>
  <c r="G153" i="2"/>
  <c r="H153" i="2"/>
  <c r="I153" i="2" s="1"/>
  <c r="D154" i="2"/>
  <c r="E154" i="2"/>
  <c r="F154" i="2"/>
  <c r="G154" i="2"/>
  <c r="H154" i="2"/>
  <c r="I154" i="2" s="1"/>
  <c r="D155" i="2"/>
  <c r="E155" i="2"/>
  <c r="F155" i="2"/>
  <c r="G155" i="2"/>
  <c r="H155" i="2"/>
  <c r="I155" i="2" s="1"/>
  <c r="D156" i="2"/>
  <c r="E156" i="2"/>
  <c r="F156" i="2"/>
  <c r="G156" i="2"/>
  <c r="H156" i="2"/>
  <c r="I156" i="2" s="1"/>
  <c r="D157" i="2"/>
  <c r="E157" i="2"/>
  <c r="F157" i="2"/>
  <c r="G157" i="2"/>
  <c r="H157" i="2"/>
  <c r="I157" i="2" s="1"/>
  <c r="D158" i="2"/>
  <c r="E158" i="2"/>
  <c r="F158" i="2"/>
  <c r="G158" i="2"/>
  <c r="H158" i="2"/>
  <c r="I158" i="2" s="1"/>
  <c r="D159" i="2"/>
  <c r="E159" i="2"/>
  <c r="F159" i="2"/>
  <c r="G159" i="2"/>
  <c r="H159" i="2"/>
  <c r="I159" i="2" s="1"/>
  <c r="D160" i="2"/>
  <c r="E160" i="2"/>
  <c r="F160" i="2"/>
  <c r="G160" i="2"/>
  <c r="H160" i="2"/>
  <c r="I160" i="2" s="1"/>
  <c r="D161" i="2"/>
  <c r="E161" i="2"/>
  <c r="F161" i="2"/>
  <c r="G161" i="2"/>
  <c r="H161" i="2"/>
  <c r="I161" i="2" s="1"/>
  <c r="D162" i="2"/>
  <c r="E162" i="2"/>
  <c r="F162" i="2"/>
  <c r="G162" i="2"/>
  <c r="H162" i="2"/>
  <c r="I162" i="2" s="1"/>
  <c r="D163" i="2"/>
  <c r="E163" i="2"/>
  <c r="F163" i="2"/>
  <c r="G163" i="2"/>
  <c r="H163" i="2"/>
  <c r="I163" i="2" s="1"/>
  <c r="D164" i="2"/>
  <c r="E164" i="2"/>
  <c r="F164" i="2"/>
  <c r="G164" i="2"/>
  <c r="H164" i="2"/>
  <c r="I164" i="2" s="1"/>
  <c r="D165" i="2"/>
  <c r="E165" i="2"/>
  <c r="F165" i="2"/>
  <c r="G165" i="2"/>
  <c r="H165" i="2"/>
  <c r="I165" i="2" s="1"/>
  <c r="D166" i="2"/>
  <c r="E166" i="2"/>
  <c r="F166" i="2"/>
  <c r="G166" i="2"/>
  <c r="H166" i="2"/>
  <c r="I166" i="2" s="1"/>
  <c r="D167" i="2"/>
  <c r="E167" i="2"/>
  <c r="F167" i="2"/>
  <c r="G167" i="2"/>
  <c r="H167" i="2"/>
  <c r="I167" i="2" s="1"/>
  <c r="D168" i="2"/>
  <c r="E168" i="2"/>
  <c r="F168" i="2"/>
  <c r="G168" i="2"/>
  <c r="H168" i="2"/>
  <c r="I168" i="2" s="1"/>
  <c r="D169" i="2"/>
  <c r="E169" i="2"/>
  <c r="F169" i="2"/>
  <c r="G169" i="2"/>
  <c r="H169" i="2"/>
  <c r="I169" i="2" s="1"/>
  <c r="D170" i="2"/>
  <c r="E170" i="2"/>
  <c r="F170" i="2"/>
  <c r="G170" i="2"/>
  <c r="H170" i="2"/>
  <c r="I170" i="2" s="1"/>
  <c r="D171" i="2"/>
  <c r="E171" i="2"/>
  <c r="F171" i="2"/>
  <c r="G171" i="2"/>
  <c r="H171" i="2"/>
  <c r="I171" i="2" s="1"/>
  <c r="D172" i="2"/>
  <c r="E172" i="2"/>
  <c r="F172" i="2"/>
  <c r="G172" i="2"/>
  <c r="H172" i="2"/>
  <c r="I172" i="2" s="1"/>
  <c r="D173" i="2"/>
  <c r="E173" i="2"/>
  <c r="F173" i="2"/>
  <c r="G173" i="2"/>
  <c r="H173" i="2"/>
  <c r="I173" i="2" s="1"/>
  <c r="D174" i="2"/>
  <c r="E174" i="2"/>
  <c r="F174" i="2"/>
  <c r="G174" i="2"/>
  <c r="H174" i="2"/>
  <c r="I174" i="2" s="1"/>
  <c r="D175" i="2"/>
  <c r="E175" i="2"/>
  <c r="F175" i="2"/>
  <c r="G175" i="2"/>
  <c r="H175" i="2"/>
  <c r="I175" i="2" s="1"/>
  <c r="D176" i="2"/>
  <c r="E176" i="2"/>
  <c r="F176" i="2"/>
  <c r="G176" i="2"/>
  <c r="H176" i="2"/>
  <c r="I176" i="2" s="1"/>
  <c r="D177" i="2"/>
  <c r="E177" i="2"/>
  <c r="F177" i="2"/>
  <c r="G177" i="2"/>
  <c r="H177" i="2"/>
  <c r="I177" i="2" s="1"/>
  <c r="D178" i="2"/>
  <c r="E178" i="2"/>
  <c r="F178" i="2"/>
  <c r="G178" i="2"/>
  <c r="H178" i="2"/>
  <c r="I178" i="2" s="1"/>
  <c r="D179" i="2"/>
  <c r="E179" i="2"/>
  <c r="F179" i="2"/>
  <c r="G179" i="2"/>
  <c r="H179" i="2"/>
  <c r="I179" i="2" s="1"/>
  <c r="D180" i="2"/>
  <c r="E180" i="2"/>
  <c r="F180" i="2"/>
  <c r="G180" i="2"/>
  <c r="H180" i="2"/>
  <c r="I180" i="2" s="1"/>
  <c r="D181" i="2"/>
  <c r="E181" i="2"/>
  <c r="F181" i="2"/>
  <c r="G181" i="2"/>
  <c r="H181" i="2"/>
  <c r="I181" i="2" s="1"/>
  <c r="D182" i="2"/>
  <c r="E182" i="2"/>
  <c r="F182" i="2"/>
  <c r="G182" i="2"/>
  <c r="H182" i="2"/>
  <c r="I182" i="2" s="1"/>
  <c r="D183" i="2"/>
  <c r="E183" i="2"/>
  <c r="F183" i="2"/>
  <c r="G183" i="2"/>
  <c r="H183" i="2"/>
  <c r="I183" i="2" s="1"/>
  <c r="D184" i="2"/>
  <c r="E184" i="2"/>
  <c r="F184" i="2"/>
  <c r="G184" i="2"/>
  <c r="H184" i="2"/>
  <c r="I184" i="2" s="1"/>
  <c r="D185" i="2"/>
  <c r="E185" i="2"/>
  <c r="F185" i="2"/>
  <c r="G185" i="2"/>
  <c r="H185" i="2"/>
  <c r="I185" i="2" s="1"/>
  <c r="D186" i="2"/>
  <c r="E186" i="2"/>
  <c r="F186" i="2"/>
  <c r="G186" i="2"/>
  <c r="H186" i="2"/>
  <c r="I186" i="2" s="1"/>
  <c r="D187" i="2"/>
  <c r="E187" i="2"/>
  <c r="F187" i="2"/>
  <c r="G187" i="2"/>
  <c r="H187" i="2"/>
  <c r="I187" i="2" s="1"/>
  <c r="D188" i="2"/>
  <c r="E188" i="2"/>
  <c r="F188" i="2"/>
  <c r="G188" i="2"/>
  <c r="H188" i="2"/>
  <c r="I188" i="2" s="1"/>
  <c r="D189" i="2"/>
  <c r="E189" i="2"/>
  <c r="F189" i="2"/>
  <c r="G189" i="2"/>
  <c r="H189" i="2"/>
  <c r="I189" i="2" s="1"/>
  <c r="D190" i="2"/>
  <c r="E190" i="2"/>
  <c r="F190" i="2"/>
  <c r="G190" i="2"/>
  <c r="H190" i="2"/>
  <c r="I190" i="2" s="1"/>
  <c r="D191" i="2"/>
  <c r="E191" i="2"/>
  <c r="F191" i="2"/>
  <c r="G191" i="2"/>
  <c r="H191" i="2"/>
  <c r="I191" i="2" s="1"/>
  <c r="D192" i="2"/>
  <c r="E192" i="2"/>
  <c r="F192" i="2"/>
  <c r="G192" i="2"/>
  <c r="H192" i="2"/>
  <c r="I192" i="2" s="1"/>
  <c r="D193" i="2"/>
  <c r="E193" i="2"/>
  <c r="F193" i="2"/>
  <c r="G193" i="2"/>
  <c r="H193" i="2"/>
  <c r="I193" i="2" s="1"/>
  <c r="D194" i="2"/>
  <c r="E194" i="2"/>
  <c r="F194" i="2"/>
  <c r="G194" i="2"/>
  <c r="H194" i="2"/>
  <c r="I194" i="2" s="1"/>
  <c r="D195" i="2"/>
  <c r="E195" i="2"/>
  <c r="F195" i="2"/>
  <c r="G195" i="2"/>
  <c r="H195" i="2"/>
  <c r="I195" i="2" s="1"/>
  <c r="D196" i="2"/>
  <c r="E196" i="2"/>
  <c r="F196" i="2"/>
  <c r="G196" i="2"/>
  <c r="H196" i="2"/>
  <c r="I196" i="2" s="1"/>
  <c r="D197" i="2"/>
  <c r="E197" i="2"/>
  <c r="F197" i="2"/>
  <c r="G197" i="2"/>
  <c r="H197" i="2"/>
  <c r="I197" i="2" s="1"/>
  <c r="D198" i="2"/>
  <c r="E198" i="2"/>
  <c r="F198" i="2"/>
  <c r="G198" i="2"/>
  <c r="H198" i="2"/>
  <c r="I198" i="2" s="1"/>
  <c r="D199" i="2"/>
  <c r="E199" i="2"/>
  <c r="F199" i="2"/>
  <c r="G199" i="2"/>
  <c r="H199" i="2"/>
  <c r="I199" i="2" s="1"/>
  <c r="D200" i="2"/>
  <c r="E200" i="2"/>
  <c r="F200" i="2"/>
  <c r="G200" i="2"/>
  <c r="H200" i="2"/>
  <c r="I200" i="2" s="1"/>
  <c r="D201" i="2"/>
  <c r="E201" i="2"/>
  <c r="F201" i="2"/>
  <c r="G201" i="2"/>
  <c r="H201" i="2"/>
  <c r="I201" i="2" s="1"/>
  <c r="H2" i="2"/>
  <c r="I2" i="2" s="1"/>
  <c r="G2" i="2"/>
  <c r="F2" i="2"/>
  <c r="E2" i="2"/>
  <c r="D2" i="2"/>
  <c r="I76" i="1" l="1"/>
  <c r="I77" i="1"/>
  <c r="I75" i="1"/>
  <c r="I78" i="1"/>
  <c r="I101" i="2"/>
  <c r="I76" i="2"/>
  <c r="I44" i="2"/>
  <c r="I28" i="2"/>
  <c r="I20" i="2"/>
  <c r="I12" i="2"/>
  <c r="I4" i="2"/>
  <c r="I71" i="2"/>
  <c r="I39" i="2"/>
  <c r="I7" i="2"/>
  <c r="I82" i="2"/>
  <c r="I74" i="2"/>
  <c r="I50" i="2"/>
  <c r="I42" i="2"/>
  <c r="I26" i="2"/>
  <c r="I10" i="2"/>
  <c r="I77" i="2"/>
  <c r="I69" i="2"/>
  <c r="I53" i="2"/>
  <c r="I37" i="2"/>
  <c r="I29" i="2"/>
  <c r="I13" i="2"/>
  <c r="I5" i="2"/>
  <c r="I64" i="2"/>
  <c r="I56" i="2"/>
  <c r="I32" i="2"/>
  <c r="I16" i="2"/>
  <c r="I8" i="2"/>
  <c r="I75" i="2"/>
  <c r="I27" i="2"/>
  <c r="I11" i="2"/>
  <c r="I3" i="2"/>
  <c r="I78" i="2"/>
  <c r="I46" i="2"/>
  <c r="I30" i="2"/>
  <c r="I14" i="2"/>
  <c r="I6" i="2"/>
  <c r="I73" i="2"/>
  <c r="I57" i="2"/>
  <c r="I49" i="2"/>
  <c r="I17" i="2"/>
  <c r="I26" i="1"/>
  <c r="I73" i="1"/>
  <c r="I65" i="1"/>
  <c r="I57" i="1"/>
  <c r="I49" i="1"/>
  <c r="I41" i="1"/>
  <c r="I33" i="1"/>
  <c r="I25" i="1"/>
  <c r="I17" i="1"/>
  <c r="I9" i="1"/>
  <c r="I68" i="1"/>
  <c r="I60" i="1"/>
  <c r="I52" i="1"/>
  <c r="I44" i="1"/>
  <c r="I36" i="1"/>
  <c r="I28" i="1"/>
  <c r="I20" i="1"/>
  <c r="I12" i="1"/>
  <c r="I4" i="1"/>
  <c r="I70" i="1"/>
  <c r="I62" i="1"/>
  <c r="I54" i="1"/>
  <c r="I46" i="1"/>
  <c r="I38" i="1"/>
  <c r="I30" i="1"/>
  <c r="I71" i="1"/>
  <c r="I63" i="1"/>
  <c r="I55" i="1"/>
  <c r="I47" i="1"/>
  <c r="I39" i="1"/>
  <c r="I31" i="1"/>
  <c r="I23" i="1"/>
  <c r="I15" i="1"/>
  <c r="I7" i="1"/>
  <c r="I18" i="1"/>
  <c r="I10" i="1"/>
  <c r="I21" i="1"/>
  <c r="I13" i="1"/>
  <c r="I5" i="1"/>
  <c r="I24" i="1"/>
  <c r="I16" i="1"/>
  <c r="I8" i="1"/>
  <c r="I74" i="1"/>
  <c r="I66" i="1"/>
  <c r="I58" i="1"/>
  <c r="I50" i="1"/>
  <c r="I42" i="1"/>
  <c r="I34" i="1"/>
  <c r="I69" i="1"/>
  <c r="I61" i="1"/>
  <c r="I53" i="1"/>
  <c r="I45" i="1"/>
  <c r="I37" i="1"/>
  <c r="I29" i="1"/>
  <c r="I72" i="1"/>
  <c r="I64" i="1"/>
  <c r="I56" i="1"/>
  <c r="I48" i="1"/>
  <c r="I40" i="1"/>
  <c r="I32" i="1"/>
  <c r="I67" i="1"/>
  <c r="I59" i="1"/>
  <c r="I51" i="1"/>
  <c r="I43" i="1"/>
  <c r="I35" i="1"/>
  <c r="I27" i="1"/>
  <c r="I19" i="1"/>
  <c r="I11" i="1"/>
  <c r="I3" i="1"/>
  <c r="I22" i="1"/>
  <c r="I14" i="1"/>
  <c r="I6" i="1"/>
  <c r="I62" i="2"/>
  <c r="I60" i="2"/>
  <c r="I105" i="2"/>
  <c r="I130" i="2"/>
  <c r="I117" i="2"/>
  <c r="I92" i="2"/>
  <c r="I84" i="2"/>
  <c r="I112" i="2"/>
  <c r="I109" i="2"/>
  <c r="I98" i="2"/>
  <c r="I87" i="2"/>
  <c r="I110" i="2"/>
  <c r="I96" i="2"/>
  <c r="I80" i="2"/>
  <c r="I126" i="2"/>
  <c r="I124" i="2"/>
  <c r="I116" i="2"/>
  <c r="I102" i="2"/>
  <c r="I85" i="2"/>
  <c r="I119" i="2"/>
  <c r="I94" i="2"/>
  <c r="I108" i="2"/>
  <c r="I89" i="2"/>
  <c r="I123" i="2"/>
  <c r="I91" i="2"/>
  <c r="I127" i="2"/>
  <c r="I120" i="2"/>
  <c r="I106" i="2"/>
  <c r="I95" i="2"/>
  <c r="I113" i="2"/>
  <c r="I88" i="2"/>
  <c r="I81" i="2"/>
  <c r="I131" i="2"/>
  <c r="I99" i="2"/>
  <c r="I114" i="2"/>
  <c r="I103" i="2"/>
  <c r="I121" i="2"/>
  <c r="I125" i="2"/>
  <c r="I118" i="2"/>
  <c r="I107" i="2"/>
  <c r="I100" i="2"/>
  <c r="I93" i="2"/>
  <c r="I86" i="2"/>
  <c r="I128" i="2"/>
  <c r="I129" i="2"/>
  <c r="I122" i="2"/>
  <c r="I111" i="2"/>
  <c r="I104" i="2"/>
  <c r="I97" i="2"/>
  <c r="I90" i="2"/>
  <c r="I79" i="2"/>
  <c r="I115" i="2"/>
  <c r="I83" i="2"/>
  <c r="I72" i="2"/>
  <c r="I58" i="2"/>
  <c r="I47" i="2"/>
  <c r="I40" i="2"/>
  <c r="I33" i="2"/>
  <c r="I54" i="2"/>
  <c r="I36" i="2"/>
  <c r="I51" i="2"/>
  <c r="I61" i="2"/>
  <c r="I66" i="2"/>
  <c r="I55" i="2"/>
  <c r="I48" i="2"/>
  <c r="I41" i="2"/>
  <c r="I34" i="2"/>
  <c r="I68" i="2"/>
  <c r="I70" i="2"/>
  <c r="I59" i="2"/>
  <c r="I52" i="2"/>
  <c r="I45" i="2"/>
  <c r="I38" i="2"/>
  <c r="I31" i="2"/>
  <c r="I65" i="2"/>
  <c r="I63" i="2"/>
  <c r="I43" i="2"/>
  <c r="I67" i="2"/>
  <c r="I35" i="2"/>
  <c r="I18" i="2"/>
  <c r="I15" i="2"/>
  <c r="I22" i="2"/>
  <c r="I9" i="2"/>
  <c r="I25" i="2"/>
  <c r="I19" i="2"/>
  <c r="I24" i="2"/>
  <c r="I21" i="2"/>
  <c r="I23" i="2"/>
  <c r="J2" i="2" l="1"/>
  <c r="J162" i="2"/>
  <c r="K168" i="2"/>
  <c r="K198" i="2"/>
  <c r="K190" i="2"/>
  <c r="L196" i="2"/>
  <c r="J184" i="2"/>
  <c r="K197" i="2"/>
  <c r="K196" i="2"/>
  <c r="K182" i="2"/>
  <c r="L167" i="2"/>
  <c r="J183" i="2"/>
  <c r="L197" i="2"/>
  <c r="J200" i="2"/>
  <c r="J154" i="2"/>
  <c r="J170" i="2"/>
  <c r="K153" i="2"/>
  <c r="K154" i="2"/>
  <c r="K189" i="2"/>
  <c r="K152" i="2"/>
  <c r="L153" i="2"/>
  <c r="L154" i="2"/>
  <c r="K160" i="2"/>
  <c r="L175" i="2"/>
  <c r="K181" i="2"/>
  <c r="J192" i="2"/>
  <c r="L180" i="2"/>
  <c r="L152" i="2"/>
  <c r="L181" i="2"/>
  <c r="L188" i="2"/>
  <c r="L159" i="2"/>
  <c r="J174" i="2"/>
  <c r="L198" i="2"/>
  <c r="L182" i="2"/>
  <c r="K183" i="2"/>
  <c r="L193" i="2"/>
  <c r="K200" i="2"/>
  <c r="L192" i="2"/>
  <c r="J182" i="2"/>
  <c r="L186" i="2"/>
  <c r="J180" i="2"/>
  <c r="L191" i="2"/>
  <c r="L158" i="2"/>
  <c r="L172" i="2"/>
  <c r="L163" i="2"/>
  <c r="K170" i="2"/>
  <c r="K192" i="2"/>
  <c r="K187" i="2"/>
  <c r="K155" i="2"/>
  <c r="J168" i="2"/>
  <c r="J178" i="2"/>
  <c r="J153" i="2"/>
  <c r="J179" i="2"/>
  <c r="K199" i="2"/>
  <c r="L200" i="2"/>
  <c r="K184" i="2"/>
  <c r="K180" i="2"/>
  <c r="J181" i="2"/>
  <c r="K178" i="2"/>
  <c r="J186" i="2"/>
  <c r="K174" i="2"/>
  <c r="K165" i="2"/>
  <c r="K156" i="2"/>
  <c r="L169" i="2"/>
  <c r="L187" i="2"/>
  <c r="J165" i="2"/>
  <c r="J175" i="2"/>
  <c r="K191" i="2"/>
  <c r="J167" i="2"/>
  <c r="L199" i="2"/>
  <c r="J191" i="2"/>
  <c r="L184" i="2"/>
  <c r="L179" i="2"/>
  <c r="K179" i="2"/>
  <c r="L177" i="2"/>
  <c r="L183" i="2"/>
  <c r="L173" i="2"/>
  <c r="L164" i="2"/>
  <c r="L155" i="2"/>
  <c r="K162" i="2"/>
  <c r="J198" i="2"/>
  <c r="K164" i="2"/>
  <c r="J156" i="2"/>
  <c r="J166" i="2"/>
  <c r="J176" i="2"/>
  <c r="J158" i="2"/>
  <c r="J185" i="2"/>
  <c r="L190" i="2"/>
  <c r="K176" i="2"/>
  <c r="J197" i="2"/>
  <c r="L178" i="2"/>
  <c r="J195" i="2"/>
  <c r="K175" i="2"/>
  <c r="K166" i="2"/>
  <c r="K157" i="2"/>
  <c r="K171" i="2"/>
  <c r="L161" i="2"/>
  <c r="K193" i="2"/>
  <c r="K159" i="2"/>
  <c r="J159" i="2"/>
  <c r="J160" i="2"/>
  <c r="J173" i="2"/>
  <c r="L189" i="2"/>
  <c r="K185" i="2"/>
  <c r="J201" i="2"/>
  <c r="L195" i="2"/>
  <c r="K195" i="2"/>
  <c r="J196" i="2"/>
  <c r="J187" i="2"/>
  <c r="L174" i="2"/>
  <c r="L165" i="2"/>
  <c r="L156" i="2"/>
  <c r="L170" i="2"/>
  <c r="K169" i="2"/>
  <c r="J155" i="2"/>
  <c r="J194" i="2"/>
  <c r="J172" i="2"/>
  <c r="J157" i="2"/>
  <c r="J164" i="2"/>
  <c r="J171" i="2"/>
  <c r="L185" i="2"/>
  <c r="K201" i="2"/>
  <c r="J190" i="2"/>
  <c r="L194" i="2"/>
  <c r="K194" i="2"/>
  <c r="K177" i="2"/>
  <c r="K167" i="2"/>
  <c r="K158" i="2"/>
  <c r="K172" i="2"/>
  <c r="K163" i="2"/>
  <c r="L168" i="2"/>
  <c r="J177" i="2"/>
  <c r="K173" i="2"/>
  <c r="J169" i="2"/>
  <c r="J152" i="2"/>
  <c r="J161" i="2"/>
  <c r="J193" i="2"/>
  <c r="J199" i="2"/>
  <c r="L201" i="2"/>
  <c r="K188" i="2"/>
  <c r="J189" i="2"/>
  <c r="J188" i="2"/>
  <c r="L176" i="2"/>
  <c r="L166" i="2"/>
  <c r="L157" i="2"/>
  <c r="L171" i="2"/>
  <c r="L162" i="2"/>
  <c r="K161" i="2"/>
  <c r="J163" i="2"/>
  <c r="K186" i="2"/>
  <c r="L160" i="2"/>
  <c r="L4" i="2"/>
  <c r="J93" i="2"/>
  <c r="L93" i="2" s="1"/>
  <c r="J77" i="2"/>
  <c r="K77" i="2" s="1"/>
  <c r="J69" i="2"/>
  <c r="L69" i="2" s="1"/>
  <c r="J61" i="2"/>
  <c r="L61" i="2" s="1"/>
  <c r="J53" i="2"/>
  <c r="L53" i="2" s="1"/>
  <c r="L124" i="2"/>
  <c r="J96" i="2"/>
  <c r="L96" i="2" s="1"/>
  <c r="J88" i="2"/>
  <c r="K88" i="2" s="1"/>
  <c r="J80" i="2"/>
  <c r="L80" i="2" s="1"/>
  <c r="J72" i="2"/>
  <c r="L72" i="2" s="1"/>
  <c r="J64" i="2"/>
  <c r="L64" i="2" s="1"/>
  <c r="J56" i="2"/>
  <c r="L56" i="2" s="1"/>
  <c r="L59" i="1"/>
  <c r="L130" i="2"/>
  <c r="J50" i="2"/>
  <c r="L50" i="2" s="1"/>
  <c r="L146" i="2"/>
  <c r="J86" i="2"/>
  <c r="L86" i="2" s="1"/>
  <c r="J100" i="2"/>
  <c r="L100" i="2" s="1"/>
  <c r="J95" i="2"/>
  <c r="J75" i="2"/>
  <c r="K75" i="2" s="1"/>
  <c r="J149" i="2"/>
  <c r="J125" i="2"/>
  <c r="K117" i="2"/>
  <c r="J67" i="2"/>
  <c r="K67" i="2" s="1"/>
  <c r="J97" i="2"/>
  <c r="K97" i="2" s="1"/>
  <c r="J73" i="2"/>
  <c r="K73" i="2" s="1"/>
  <c r="J66" i="2"/>
  <c r="L66" i="2" s="1"/>
  <c r="J99" i="2"/>
  <c r="K99" i="2" s="1"/>
  <c r="J59" i="2"/>
  <c r="L59" i="2" s="1"/>
  <c r="J81" i="2"/>
  <c r="L81" i="2" s="1"/>
  <c r="J65" i="2"/>
  <c r="L65" i="2" s="1"/>
  <c r="J92" i="2"/>
  <c r="L92" i="2" s="1"/>
  <c r="J76" i="2"/>
  <c r="K76" i="2" s="1"/>
  <c r="J68" i="2"/>
  <c r="L68" i="2" s="1"/>
  <c r="J60" i="2"/>
  <c r="L60" i="2" s="1"/>
  <c r="J52" i="2"/>
  <c r="L52" i="2" s="1"/>
  <c r="J59" i="1"/>
  <c r="K59" i="1" s="1"/>
  <c r="L4" i="1"/>
  <c r="L2" i="1"/>
  <c r="L5" i="1"/>
  <c r="L6" i="1"/>
  <c r="K147" i="2"/>
  <c r="J83" i="2"/>
  <c r="L83" i="2" s="1"/>
  <c r="J89" i="2"/>
  <c r="L89" i="2" s="1"/>
  <c r="J57" i="2"/>
  <c r="L57" i="2" s="1"/>
  <c r="J84" i="2"/>
  <c r="K84" i="2" s="1"/>
  <c r="K95" i="2"/>
  <c r="J91" i="2"/>
  <c r="L91" i="2" s="1"/>
  <c r="K130" i="2"/>
  <c r="J68" i="1"/>
  <c r="J98" i="2"/>
  <c r="L98" i="2" s="1"/>
  <c r="J82" i="2"/>
  <c r="L82" i="2" s="1"/>
  <c r="J58" i="2"/>
  <c r="K58" i="2" s="1"/>
  <c r="L129" i="2"/>
  <c r="J119" i="2"/>
  <c r="L119" i="2" s="1"/>
  <c r="J122" i="2"/>
  <c r="J140" i="2"/>
  <c r="L140" i="2" s="1"/>
  <c r="L131" i="2"/>
  <c r="J70" i="2"/>
  <c r="L70" i="2" s="1"/>
  <c r="J62" i="2"/>
  <c r="K62" i="2" s="1"/>
  <c r="J54" i="2"/>
  <c r="L54" i="2" s="1"/>
  <c r="L99" i="2"/>
  <c r="J132" i="2"/>
  <c r="K132" i="2" s="1"/>
  <c r="L8" i="2"/>
  <c r="J90" i="2"/>
  <c r="L90" i="2" s="1"/>
  <c r="J74" i="2"/>
  <c r="K74" i="2" s="1"/>
  <c r="J128" i="2"/>
  <c r="J116" i="2"/>
  <c r="L116" i="2" s="1"/>
  <c r="L5" i="2"/>
  <c r="L3" i="2"/>
  <c r="K61" i="2"/>
  <c r="L137" i="2"/>
  <c r="J120" i="2"/>
  <c r="L120" i="2" s="1"/>
  <c r="L6" i="2"/>
  <c r="J94" i="2"/>
  <c r="L94" i="2" s="1"/>
  <c r="J87" i="2"/>
  <c r="L87" i="2" s="1"/>
  <c r="J78" i="2"/>
  <c r="K78" i="2" s="1"/>
  <c r="J71" i="2"/>
  <c r="L71" i="2" s="1"/>
  <c r="J126" i="2"/>
  <c r="J123" i="2"/>
  <c r="J117" i="2"/>
  <c r="L117" i="2" s="1"/>
  <c r="J121" i="2"/>
  <c r="J148" i="2"/>
  <c r="J63" i="2"/>
  <c r="L63" i="2" s="1"/>
  <c r="J55" i="2"/>
  <c r="L55" i="2" s="1"/>
  <c r="L95" i="2"/>
  <c r="L145" i="2"/>
  <c r="L7" i="2"/>
  <c r="K131" i="2"/>
  <c r="J127" i="2"/>
  <c r="J124" i="2"/>
  <c r="J115" i="2"/>
  <c r="K141" i="2"/>
  <c r="K146" i="2"/>
  <c r="K145" i="2"/>
  <c r="J147" i="2"/>
  <c r="J142" i="2"/>
  <c r="L142" i="2" s="1"/>
  <c r="K142" i="2"/>
  <c r="J133" i="2"/>
  <c r="K133" i="2" s="1"/>
  <c r="K149" i="2"/>
  <c r="L149" i="2"/>
  <c r="K139" i="2"/>
  <c r="L138" i="2"/>
  <c r="L147" i="2"/>
  <c r="L133" i="2"/>
  <c r="K138" i="2"/>
  <c r="K137" i="2"/>
  <c r="J134" i="2"/>
  <c r="K134" i="2" s="1"/>
  <c r="L134" i="2"/>
  <c r="J150" i="2"/>
  <c r="K150" i="2"/>
  <c r="L150" i="2"/>
  <c r="J139" i="2"/>
  <c r="K148" i="2"/>
  <c r="L148" i="2"/>
  <c r="L144" i="2"/>
  <c r="J141" i="2"/>
  <c r="L141" i="2" s="1"/>
  <c r="K140" i="2"/>
  <c r="L139" i="2"/>
  <c r="K125" i="2"/>
  <c r="L136" i="2"/>
  <c r="J131" i="2"/>
  <c r="K129" i="2"/>
  <c r="L128" i="2"/>
  <c r="L151" i="2"/>
  <c r="J146" i="2"/>
  <c r="K144" i="2"/>
  <c r="J138" i="2"/>
  <c r="L135" i="2"/>
  <c r="J130" i="2"/>
  <c r="K128" i="2"/>
  <c r="L127" i="2"/>
  <c r="K151" i="2"/>
  <c r="J145" i="2"/>
  <c r="K143" i="2"/>
  <c r="J137" i="2"/>
  <c r="K135" i="2"/>
  <c r="J129" i="2"/>
  <c r="K127" i="2"/>
  <c r="L126" i="2"/>
  <c r="J144" i="2"/>
  <c r="J136" i="2"/>
  <c r="K136" i="2" s="1"/>
  <c r="K126" i="2"/>
  <c r="L125" i="2"/>
  <c r="J151" i="2"/>
  <c r="J143" i="2"/>
  <c r="L143" i="2" s="1"/>
  <c r="J135" i="2"/>
  <c r="L132" i="2"/>
  <c r="K124" i="2"/>
  <c r="L123" i="2"/>
  <c r="J118" i="2"/>
  <c r="L118" i="2" s="1"/>
  <c r="K116" i="2"/>
  <c r="L115" i="2"/>
  <c r="K108" i="2"/>
  <c r="K123" i="2"/>
  <c r="L122" i="2"/>
  <c r="K115" i="2"/>
  <c r="L114" i="2"/>
  <c r="K107" i="2"/>
  <c r="K122" i="2"/>
  <c r="L121" i="2"/>
  <c r="K114" i="2"/>
  <c r="L113" i="2"/>
  <c r="K106" i="2"/>
  <c r="K121" i="2"/>
  <c r="K120" i="2"/>
  <c r="K119" i="2"/>
  <c r="K118" i="2"/>
  <c r="K2" i="2"/>
  <c r="L2" i="2"/>
  <c r="J47" i="2"/>
  <c r="L47" i="2" s="1"/>
  <c r="J3" i="2"/>
  <c r="K3" i="2" s="1"/>
  <c r="L3" i="1"/>
  <c r="K97" i="1"/>
  <c r="L68" i="1"/>
  <c r="K98" i="1"/>
  <c r="J115" i="1"/>
  <c r="J66" i="1"/>
  <c r="L66" i="1" s="1"/>
  <c r="J147" i="1"/>
  <c r="J131" i="1"/>
  <c r="J56" i="1"/>
  <c r="J46" i="1"/>
  <c r="L46" i="1" s="1"/>
  <c r="K68" i="1"/>
  <c r="L56" i="1"/>
  <c r="L8" i="1"/>
  <c r="L132" i="1"/>
  <c r="L118" i="1"/>
  <c r="L102" i="1"/>
  <c r="J144" i="1"/>
  <c r="J139" i="1"/>
  <c r="J99" i="1"/>
  <c r="J45" i="1"/>
  <c r="K45" i="1" s="1"/>
  <c r="J36" i="1"/>
  <c r="L36" i="1" s="1"/>
  <c r="L7" i="1"/>
  <c r="J121" i="1"/>
  <c r="K145" i="1"/>
  <c r="K137" i="1"/>
  <c r="K113" i="1"/>
  <c r="J49" i="1"/>
  <c r="L49" i="1" s="1"/>
  <c r="J62" i="1"/>
  <c r="L62" i="1" s="1"/>
  <c r="L111" i="1"/>
  <c r="L148" i="1"/>
  <c r="L124" i="1"/>
  <c r="J92" i="1"/>
  <c r="L96" i="1"/>
  <c r="L97" i="1"/>
  <c r="J38" i="1"/>
  <c r="L38" i="1" s="1"/>
  <c r="J61" i="1"/>
  <c r="L61" i="1" s="1"/>
  <c r="J52" i="1"/>
  <c r="L52" i="1" s="1"/>
  <c r="J34" i="1"/>
  <c r="L34" i="1" s="1"/>
  <c r="J98" i="1"/>
  <c r="L135" i="1"/>
  <c r="L127" i="1"/>
  <c r="J91" i="1"/>
  <c r="J67" i="1"/>
  <c r="L67" i="1" s="1"/>
  <c r="J70" i="1"/>
  <c r="L70" i="1" s="1"/>
  <c r="J69" i="1"/>
  <c r="L69" i="1" s="1"/>
  <c r="J51" i="1"/>
  <c r="L51" i="1" s="1"/>
  <c r="J33" i="1"/>
  <c r="L33" i="1" s="1"/>
  <c r="K56" i="1"/>
  <c r="J122" i="1"/>
  <c r="L143" i="1"/>
  <c r="L108" i="1"/>
  <c r="L140" i="1"/>
  <c r="K119" i="1"/>
  <c r="K129" i="1"/>
  <c r="K103" i="1"/>
  <c r="K128" i="1"/>
  <c r="L117" i="1"/>
  <c r="J128" i="1"/>
  <c r="L101" i="1"/>
  <c r="K136" i="1"/>
  <c r="K101" i="1"/>
  <c r="K96" i="1"/>
  <c r="J136" i="1"/>
  <c r="K112" i="1"/>
  <c r="K144" i="1"/>
  <c r="J112" i="1"/>
  <c r="K87" i="1"/>
  <c r="J85" i="1"/>
  <c r="L85" i="1" s="1"/>
  <c r="L94" i="1"/>
  <c r="J89" i="1"/>
  <c r="J87" i="1"/>
  <c r="J106" i="1"/>
  <c r="J96" i="1"/>
  <c r="J94" i="1"/>
  <c r="L95" i="1"/>
  <c r="J93" i="1"/>
  <c r="J86" i="1"/>
  <c r="L86" i="1" s="1"/>
  <c r="J105" i="1"/>
  <c r="J90" i="1"/>
  <c r="J116" i="1"/>
  <c r="K116" i="1"/>
  <c r="L121" i="1"/>
  <c r="J120" i="1"/>
  <c r="K117" i="1"/>
  <c r="J107" i="1"/>
  <c r="K106" i="1"/>
  <c r="L106" i="1"/>
  <c r="L105" i="1"/>
  <c r="J104" i="1"/>
  <c r="K102" i="1"/>
  <c r="J100" i="1"/>
  <c r="K100" i="1"/>
  <c r="J123" i="1"/>
  <c r="K122" i="1"/>
  <c r="L122" i="1"/>
  <c r="K118" i="1"/>
  <c r="L144" i="1"/>
  <c r="L136" i="1"/>
  <c r="L128" i="1"/>
  <c r="K123" i="1"/>
  <c r="L123" i="1"/>
  <c r="J119" i="1"/>
  <c r="L112" i="1"/>
  <c r="K107" i="1"/>
  <c r="L107" i="1"/>
  <c r="J103" i="1"/>
  <c r="L147" i="1"/>
  <c r="J145" i="1"/>
  <c r="L139" i="1"/>
  <c r="J137" i="1"/>
  <c r="L134" i="1"/>
  <c r="L131" i="1"/>
  <c r="J130" i="1"/>
  <c r="J129" i="1"/>
  <c r="K127" i="1"/>
  <c r="L126" i="1"/>
  <c r="L125" i="1"/>
  <c r="J124" i="1"/>
  <c r="K124" i="1"/>
  <c r="J114" i="1"/>
  <c r="J113" i="1"/>
  <c r="K111" i="1"/>
  <c r="L110" i="1"/>
  <c r="L109" i="1"/>
  <c r="J108" i="1"/>
  <c r="K108" i="1"/>
  <c r="J146" i="1"/>
  <c r="J138" i="1"/>
  <c r="K135" i="1"/>
  <c r="K150" i="1"/>
  <c r="L149" i="1"/>
  <c r="K146" i="1"/>
  <c r="L146" i="1"/>
  <c r="L145" i="1"/>
  <c r="K142" i="1"/>
  <c r="L141" i="1"/>
  <c r="K138" i="1"/>
  <c r="L138" i="1"/>
  <c r="L137" i="1"/>
  <c r="K134" i="1"/>
  <c r="L133" i="1"/>
  <c r="K130" i="1"/>
  <c r="L130" i="1"/>
  <c r="L129" i="1"/>
  <c r="K126" i="1"/>
  <c r="K125" i="1"/>
  <c r="K114" i="1"/>
  <c r="L114" i="1"/>
  <c r="L113" i="1"/>
  <c r="K110" i="1"/>
  <c r="K109" i="1"/>
  <c r="L150" i="1"/>
  <c r="L142" i="1"/>
  <c r="K147" i="1"/>
  <c r="J143" i="1"/>
  <c r="K141" i="1"/>
  <c r="K140" i="1"/>
  <c r="K139" i="1"/>
  <c r="J135" i="1"/>
  <c r="K133" i="1"/>
  <c r="K132" i="1"/>
  <c r="K131" i="1"/>
  <c r="J127" i="1"/>
  <c r="K121" i="1"/>
  <c r="L120" i="1"/>
  <c r="K115" i="1"/>
  <c r="L115" i="1"/>
  <c r="J111" i="1"/>
  <c r="K105" i="1"/>
  <c r="L104" i="1"/>
  <c r="K99" i="1"/>
  <c r="L99" i="1"/>
  <c r="K143" i="1"/>
  <c r="K149" i="1"/>
  <c r="K148" i="1"/>
  <c r="J150" i="1"/>
  <c r="J148" i="1"/>
  <c r="J142" i="1"/>
  <c r="J140" i="1"/>
  <c r="J134" i="1"/>
  <c r="J132" i="1"/>
  <c r="K120" i="1"/>
  <c r="L119" i="1"/>
  <c r="L116" i="1"/>
  <c r="K104" i="1"/>
  <c r="L103" i="1"/>
  <c r="L100" i="1"/>
  <c r="J97" i="1"/>
  <c r="K95" i="1"/>
  <c r="K94" i="1"/>
  <c r="L93" i="1"/>
  <c r="J88" i="1"/>
  <c r="L88" i="1" s="1"/>
  <c r="K86" i="1"/>
  <c r="J95" i="1"/>
  <c r="K93" i="1"/>
  <c r="L92" i="1"/>
  <c r="K85" i="1"/>
  <c r="K92" i="1"/>
  <c r="L91" i="1"/>
  <c r="K84" i="1"/>
  <c r="K91" i="1"/>
  <c r="L90" i="1"/>
  <c r="J126" i="1"/>
  <c r="J118" i="1"/>
  <c r="J110" i="1"/>
  <c r="J102" i="1"/>
  <c r="J149" i="1"/>
  <c r="J141" i="1"/>
  <c r="J133" i="1"/>
  <c r="J125" i="1"/>
  <c r="J117" i="1"/>
  <c r="J109" i="1"/>
  <c r="J101" i="1"/>
  <c r="L98" i="1"/>
  <c r="K90" i="1"/>
  <c r="L89" i="1"/>
  <c r="K89" i="1"/>
  <c r="K88" i="1"/>
  <c r="L87" i="1"/>
  <c r="J55" i="1"/>
  <c r="L55" i="1" s="1"/>
  <c r="J63" i="1"/>
  <c r="L63" i="1" s="1"/>
  <c r="J39" i="1"/>
  <c r="L39" i="1" s="1"/>
  <c r="J47" i="1"/>
  <c r="L47" i="1" s="1"/>
  <c r="K100" i="2" l="1"/>
  <c r="K98" i="2"/>
  <c r="K93" i="2"/>
  <c r="K52" i="2"/>
  <c r="L88" i="2"/>
  <c r="L84" i="2"/>
  <c r="L77" i="2"/>
  <c r="L75" i="2"/>
  <c r="L67" i="2"/>
  <c r="K59" i="2"/>
  <c r="L58" i="2"/>
  <c r="L45" i="1"/>
  <c r="K96" i="2"/>
  <c r="K70" i="1"/>
  <c r="K67" i="1"/>
  <c r="K69" i="1"/>
  <c r="K66" i="1"/>
  <c r="K63" i="1"/>
  <c r="K62" i="1"/>
  <c r="K61" i="1"/>
  <c r="K55" i="1"/>
  <c r="K49" i="1"/>
  <c r="K52" i="1"/>
  <c r="K51" i="1"/>
  <c r="K46" i="1"/>
  <c r="K47" i="1"/>
  <c r="K39" i="1"/>
  <c r="K38" i="1"/>
  <c r="K36" i="1"/>
  <c r="K34" i="1"/>
  <c r="K33" i="1"/>
  <c r="K94" i="2"/>
  <c r="K91" i="2"/>
  <c r="K92" i="2"/>
  <c r="L97" i="2"/>
  <c r="K89" i="2"/>
  <c r="K90" i="2"/>
  <c r="K87" i="2"/>
  <c r="K83" i="2"/>
  <c r="K86" i="2"/>
  <c r="K82" i="2"/>
  <c r="K81" i="2"/>
  <c r="K80" i="2"/>
  <c r="K69" i="2"/>
  <c r="K68" i="2"/>
  <c r="L78" i="2"/>
  <c r="K72" i="2"/>
  <c r="K70" i="2"/>
  <c r="K71" i="2"/>
  <c r="L74" i="2"/>
  <c r="L76" i="2"/>
  <c r="L73" i="2"/>
  <c r="K66" i="2"/>
  <c r="K64" i="2"/>
  <c r="K65" i="2"/>
  <c r="K60" i="2"/>
  <c r="K63" i="2"/>
  <c r="K56" i="2"/>
  <c r="K57" i="2"/>
  <c r="K55" i="2"/>
  <c r="L62" i="2"/>
  <c r="K50" i="2"/>
  <c r="K54" i="2"/>
  <c r="K53" i="2"/>
  <c r="K47" i="2"/>
  <c r="J48" i="1"/>
  <c r="J65" i="1"/>
  <c r="J60" i="1"/>
  <c r="J32" i="1"/>
  <c r="J36" i="2"/>
  <c r="J35" i="2"/>
  <c r="J44" i="2"/>
  <c r="J64" i="1"/>
  <c r="J4" i="1"/>
  <c r="K4" i="1" s="1"/>
  <c r="J2" i="1"/>
  <c r="K2" i="1" s="1"/>
  <c r="J6" i="1"/>
  <c r="K6" i="1" s="1"/>
  <c r="J108" i="2"/>
  <c r="L108" i="2" s="1"/>
  <c r="J114" i="2"/>
  <c r="J5" i="1"/>
  <c r="K5" i="1" s="1"/>
  <c r="J7" i="2"/>
  <c r="K7" i="2" s="1"/>
  <c r="J101" i="2"/>
  <c r="J102" i="2"/>
  <c r="J112" i="2"/>
  <c r="J105" i="2"/>
  <c r="J45" i="2"/>
  <c r="J51" i="2"/>
  <c r="J107" i="2"/>
  <c r="L107" i="2" s="1"/>
  <c r="J85" i="2"/>
  <c r="J110" i="2"/>
  <c r="J106" i="2"/>
  <c r="L106" i="2" s="1"/>
  <c r="J104" i="2"/>
  <c r="J41" i="2"/>
  <c r="J109" i="2"/>
  <c r="J79" i="2"/>
  <c r="J103" i="2"/>
  <c r="J30" i="2"/>
  <c r="J111" i="2"/>
  <c r="J113" i="2"/>
  <c r="K113" i="2" s="1"/>
  <c r="J17" i="2"/>
  <c r="J13" i="2"/>
  <c r="J38" i="2"/>
  <c r="J10" i="2"/>
  <c r="J8" i="2"/>
  <c r="K8" i="2" s="1"/>
  <c r="J39" i="2"/>
  <c r="J15" i="2"/>
  <c r="J6" i="2"/>
  <c r="K6" i="2" s="1"/>
  <c r="J33" i="2"/>
  <c r="J4" i="2"/>
  <c r="K4" i="2" s="1"/>
  <c r="J26" i="2"/>
  <c r="J49" i="2"/>
  <c r="J32" i="2"/>
  <c r="J43" i="2"/>
  <c r="J29" i="2"/>
  <c r="J42" i="2"/>
  <c r="J14" i="2"/>
  <c r="J16" i="2"/>
  <c r="J5" i="2"/>
  <c r="K5" i="2" s="1"/>
  <c r="J34" i="2"/>
  <c r="J18" i="2"/>
  <c r="J28" i="2"/>
  <c r="J37" i="2"/>
  <c r="J27" i="2"/>
  <c r="J9" i="2"/>
  <c r="J22" i="2"/>
  <c r="J46" i="2"/>
  <c r="J25" i="2"/>
  <c r="J24" i="2"/>
  <c r="J23" i="2"/>
  <c r="J48" i="2"/>
  <c r="J19" i="2"/>
  <c r="J11" i="2"/>
  <c r="J21" i="2"/>
  <c r="J31" i="2"/>
  <c r="J20" i="2"/>
  <c r="J40" i="2"/>
  <c r="J12" i="2"/>
  <c r="J8" i="1"/>
  <c r="K8" i="1" s="1"/>
  <c r="J28" i="1"/>
  <c r="J37" i="1"/>
  <c r="J10" i="1"/>
  <c r="J30" i="1"/>
  <c r="J21" i="1"/>
  <c r="J27" i="1"/>
  <c r="J18" i="1"/>
  <c r="J15" i="1"/>
  <c r="J22" i="1"/>
  <c r="J20" i="1"/>
  <c r="J9" i="1"/>
  <c r="J12" i="1"/>
  <c r="J13" i="1"/>
  <c r="J25" i="1"/>
  <c r="J57" i="1"/>
  <c r="J31" i="1"/>
  <c r="J26" i="1"/>
  <c r="J53" i="1"/>
  <c r="J17" i="1"/>
  <c r="J23" i="1"/>
  <c r="J71" i="1"/>
  <c r="J54" i="1"/>
  <c r="J14" i="1"/>
  <c r="J44" i="1"/>
  <c r="J80" i="1"/>
  <c r="J79" i="1"/>
  <c r="J76" i="1"/>
  <c r="J74" i="1"/>
  <c r="J73" i="1"/>
  <c r="J72" i="1"/>
  <c r="J75" i="1"/>
  <c r="J77" i="1"/>
  <c r="J84" i="1"/>
  <c r="L84" i="1" s="1"/>
  <c r="J78" i="1"/>
  <c r="J82" i="1"/>
  <c r="J81" i="1"/>
  <c r="J83" i="1"/>
  <c r="J43" i="1"/>
  <c r="J24" i="1"/>
  <c r="J40" i="1"/>
  <c r="J3" i="1"/>
  <c r="K3" i="1" s="1"/>
  <c r="J7" i="1"/>
  <c r="K7" i="1" s="1"/>
  <c r="J11" i="1"/>
  <c r="J58" i="1"/>
  <c r="J50" i="1"/>
  <c r="J19" i="1"/>
  <c r="J29" i="1"/>
  <c r="J41" i="1"/>
  <c r="J16" i="1"/>
  <c r="J35" i="1"/>
  <c r="J42" i="1"/>
  <c r="L82" i="1" l="1"/>
  <c r="K82" i="1"/>
  <c r="L80" i="1"/>
  <c r="K80" i="1"/>
  <c r="L83" i="1"/>
  <c r="K83" i="1"/>
  <c r="L81" i="1"/>
  <c r="K81" i="1"/>
  <c r="L112" i="2"/>
  <c r="K112" i="2"/>
  <c r="L111" i="2"/>
  <c r="K111" i="2"/>
  <c r="L110" i="2"/>
  <c r="K110" i="2"/>
  <c r="L109" i="2"/>
  <c r="K109" i="2"/>
  <c r="L79" i="1"/>
  <c r="K79" i="1"/>
  <c r="L78" i="1"/>
  <c r="K78" i="1"/>
  <c r="L77" i="1"/>
  <c r="K77" i="1"/>
  <c r="L76" i="1"/>
  <c r="K76" i="1"/>
  <c r="K75" i="1"/>
  <c r="L75" i="1"/>
  <c r="K74" i="1"/>
  <c r="L74" i="1"/>
  <c r="K73" i="1"/>
  <c r="L73" i="1"/>
  <c r="K72" i="1"/>
  <c r="L72" i="1"/>
  <c r="L65" i="1"/>
  <c r="K65" i="1"/>
  <c r="K71" i="1"/>
  <c r="L71" i="1"/>
  <c r="L60" i="1"/>
  <c r="K60" i="1"/>
  <c r="L58" i="1"/>
  <c r="K58" i="1"/>
  <c r="K64" i="1"/>
  <c r="L64" i="1"/>
  <c r="L57" i="1"/>
  <c r="K57" i="1"/>
  <c r="L54" i="1"/>
  <c r="K54" i="1"/>
  <c r="L53" i="1"/>
  <c r="K53" i="1"/>
  <c r="L50" i="1"/>
  <c r="K50" i="1"/>
  <c r="L48" i="1"/>
  <c r="K48" i="1"/>
  <c r="L44" i="1"/>
  <c r="K44" i="1"/>
  <c r="L43" i="1"/>
  <c r="K43" i="1"/>
  <c r="L42" i="1"/>
  <c r="K42" i="1"/>
  <c r="L41" i="1"/>
  <c r="K41" i="1"/>
  <c r="L40" i="1"/>
  <c r="K40" i="1"/>
  <c r="L37" i="1"/>
  <c r="K37" i="1"/>
  <c r="L35" i="1"/>
  <c r="K35" i="1"/>
  <c r="L32" i="1"/>
  <c r="K32" i="1"/>
  <c r="L29" i="1"/>
  <c r="K29" i="1"/>
  <c r="L27" i="1"/>
  <c r="K27" i="1"/>
  <c r="L26" i="1"/>
  <c r="K26" i="1"/>
  <c r="L24" i="1"/>
  <c r="K24" i="1"/>
  <c r="K30" i="1"/>
  <c r="L30" i="1"/>
  <c r="L23" i="1"/>
  <c r="K23" i="1"/>
  <c r="L22" i="1"/>
  <c r="K22" i="1"/>
  <c r="K28" i="1"/>
  <c r="L28" i="1"/>
  <c r="L20" i="1"/>
  <c r="K20" i="1"/>
  <c r="L19" i="1"/>
  <c r="K19" i="1"/>
  <c r="L18" i="1"/>
  <c r="K18" i="1"/>
  <c r="L17" i="1"/>
  <c r="K17" i="1"/>
  <c r="L13" i="1"/>
  <c r="K13" i="1"/>
  <c r="L12" i="1"/>
  <c r="K12" i="1"/>
  <c r="L11" i="1"/>
  <c r="K11" i="1"/>
  <c r="K16" i="1"/>
  <c r="L16" i="1"/>
  <c r="K15" i="1"/>
  <c r="L15" i="1"/>
  <c r="L85" i="2"/>
  <c r="K85" i="2"/>
  <c r="L51" i="2"/>
  <c r="K51" i="2"/>
  <c r="L49" i="2"/>
  <c r="K49" i="2"/>
  <c r="L48" i="2"/>
  <c r="K48" i="2"/>
  <c r="L46" i="2"/>
  <c r="K46" i="2"/>
  <c r="L44" i="2"/>
  <c r="K44" i="2"/>
  <c r="L43" i="2"/>
  <c r="K43" i="2"/>
  <c r="L42" i="2"/>
  <c r="K42" i="2"/>
  <c r="L40" i="2"/>
  <c r="K40" i="2"/>
  <c r="L39" i="2"/>
  <c r="K39" i="2"/>
  <c r="L38" i="2"/>
  <c r="K38" i="2"/>
  <c r="K45" i="2"/>
  <c r="L45" i="2"/>
  <c r="L37" i="2"/>
  <c r="K37" i="2"/>
  <c r="L36" i="2"/>
  <c r="K36" i="2"/>
  <c r="L35" i="2"/>
  <c r="K35" i="2"/>
  <c r="K41" i="2"/>
  <c r="L41" i="2"/>
  <c r="L33" i="2"/>
  <c r="K33" i="2"/>
  <c r="L25" i="2"/>
  <c r="K25" i="2"/>
  <c r="L24" i="2"/>
  <c r="K24" i="2"/>
  <c r="L23" i="2"/>
  <c r="K23" i="2"/>
  <c r="L22" i="2"/>
  <c r="K22" i="2"/>
  <c r="L21" i="2"/>
  <c r="K21" i="2"/>
  <c r="L17" i="2"/>
  <c r="K17" i="2"/>
  <c r="L11" i="2"/>
  <c r="K11" i="2"/>
  <c r="K105" i="2"/>
  <c r="L105" i="2"/>
  <c r="L32" i="2"/>
  <c r="K32" i="2"/>
  <c r="L31" i="2"/>
  <c r="K31" i="2"/>
  <c r="L28" i="2"/>
  <c r="K28" i="2"/>
  <c r="L30" i="2"/>
  <c r="K30" i="2"/>
  <c r="L26" i="2"/>
  <c r="K26" i="2"/>
  <c r="L29" i="2"/>
  <c r="K29" i="2"/>
  <c r="L27" i="2"/>
  <c r="K27" i="2"/>
  <c r="K15" i="2"/>
  <c r="L15" i="2"/>
  <c r="K9" i="1"/>
  <c r="L9" i="1"/>
  <c r="K10" i="1"/>
  <c r="L10" i="1"/>
  <c r="K9" i="2"/>
  <c r="L9" i="2"/>
  <c r="K14" i="2"/>
  <c r="L14" i="2"/>
  <c r="K12" i="2"/>
  <c r="L12" i="2"/>
  <c r="K14" i="1"/>
  <c r="L14" i="1"/>
  <c r="K10" i="2"/>
  <c r="L10" i="2"/>
  <c r="L79" i="2"/>
  <c r="K79" i="2"/>
  <c r="K13" i="2"/>
  <c r="L13" i="2"/>
  <c r="K34" i="2"/>
  <c r="L34" i="2"/>
  <c r="L31" i="1"/>
  <c r="K31" i="1"/>
  <c r="K104" i="2"/>
  <c r="L104" i="2"/>
  <c r="K16" i="2"/>
  <c r="L16" i="2"/>
  <c r="K102" i="2"/>
  <c r="L102" i="2"/>
  <c r="K101" i="2"/>
  <c r="L101" i="2"/>
  <c r="K103" i="2"/>
  <c r="L103" i="2"/>
  <c r="K25" i="1"/>
  <c r="L25" i="1"/>
  <c r="K18" i="2"/>
  <c r="L18" i="2"/>
  <c r="K21" i="1"/>
  <c r="L21" i="1"/>
  <c r="L20" i="2"/>
  <c r="K20" i="2"/>
  <c r="K19" i="2"/>
  <c r="L19" i="2"/>
  <c r="N3" i="1" l="1"/>
  <c r="O7" i="2"/>
  <c r="O3" i="2"/>
  <c r="O7" i="1"/>
  <c r="N7" i="1"/>
  <c r="O3" i="1"/>
  <c r="P7" i="1"/>
  <c r="N7" i="2"/>
  <c r="N3" i="2"/>
  <c r="P3" i="2"/>
  <c r="P3" i="1"/>
  <c r="P7" i="2"/>
</calcChain>
</file>

<file path=xl/sharedStrings.xml><?xml version="1.0" encoding="utf-8"?>
<sst xmlns="http://schemas.openxmlformats.org/spreadsheetml/2006/main" count="842" uniqueCount="372">
  <si>
    <t>Last</t>
  </si>
  <si>
    <t>First</t>
  </si>
  <si>
    <t>Grade</t>
  </si>
  <si>
    <t>Gender</t>
  </si>
  <si>
    <t>Team</t>
  </si>
  <si>
    <t>Sanders</t>
  </si>
  <si>
    <t>Crouch</t>
  </si>
  <si>
    <t>Aiden</t>
  </si>
  <si>
    <t>Eckert</t>
  </si>
  <si>
    <t>William</t>
  </si>
  <si>
    <t>Edgar</t>
  </si>
  <si>
    <t>Landon</t>
  </si>
  <si>
    <t>Hanna</t>
  </si>
  <si>
    <t>Harmon</t>
  </si>
  <si>
    <t>Ashdon</t>
  </si>
  <si>
    <t>Price</t>
  </si>
  <si>
    <t>Jaxon</t>
  </si>
  <si>
    <t>Bay</t>
  </si>
  <si>
    <t>Thomas</t>
  </si>
  <si>
    <t>Birkle</t>
  </si>
  <si>
    <t>Alex</t>
  </si>
  <si>
    <t>Crider</t>
  </si>
  <si>
    <t>Caeden</t>
  </si>
  <si>
    <t>Engelman</t>
  </si>
  <si>
    <t>Preston</t>
  </si>
  <si>
    <t>Haagan</t>
  </si>
  <si>
    <t>Hargan</t>
  </si>
  <si>
    <t>Connor</t>
  </si>
  <si>
    <t>Lehman</t>
  </si>
  <si>
    <t>Henry</t>
  </si>
  <si>
    <t>May</t>
  </si>
  <si>
    <t>Salway</t>
  </si>
  <si>
    <t>Everett</t>
  </si>
  <si>
    <t>Scremin</t>
  </si>
  <si>
    <t>Elliot</t>
  </si>
  <si>
    <t>Walker</t>
  </si>
  <si>
    <t>Knecht</t>
  </si>
  <si>
    <t>Greta</t>
  </si>
  <si>
    <t>Taylor</t>
  </si>
  <si>
    <t>Schmidt</t>
  </si>
  <si>
    <t>Maggie</t>
  </si>
  <si>
    <t>Arnold</t>
  </si>
  <si>
    <t>Lindsey</t>
  </si>
  <si>
    <t>Chadwick</t>
  </si>
  <si>
    <t>Lilia</t>
  </si>
  <si>
    <t>Loshe</t>
  </si>
  <si>
    <t>Elsie</t>
  </si>
  <si>
    <t>Meier</t>
  </si>
  <si>
    <t>Caroline</t>
  </si>
  <si>
    <t>Pressler</t>
  </si>
  <si>
    <t>Kalynne</t>
  </si>
  <si>
    <t>VerBryck</t>
  </si>
  <si>
    <t>Makenzie</t>
  </si>
  <si>
    <t>BIB</t>
  </si>
  <si>
    <t>Place</t>
  </si>
  <si>
    <t>Time</t>
  </si>
  <si>
    <t>Woodside</t>
  </si>
  <si>
    <t>Dylan</t>
  </si>
  <si>
    <t>Nathan</t>
  </si>
  <si>
    <t>Kylie</t>
  </si>
  <si>
    <t>Summit</t>
  </si>
  <si>
    <t>Jackson</t>
  </si>
  <si>
    <t>School</t>
  </si>
  <si>
    <t>First Name</t>
  </si>
  <si>
    <t>Last Name</t>
  </si>
  <si>
    <t>Bib#</t>
  </si>
  <si>
    <t>JV/Varsity</t>
  </si>
  <si>
    <t>Varsity Score</t>
  </si>
  <si>
    <t>JV Score</t>
  </si>
  <si>
    <t>Girls Varsity Team Score</t>
  </si>
  <si>
    <t>Girls JV Team Score</t>
  </si>
  <si>
    <t>Boys Varsity Team Score</t>
  </si>
  <si>
    <t>Boys JV Team Score</t>
  </si>
  <si>
    <t>Aidan</t>
  </si>
  <si>
    <t>Kate</t>
  </si>
  <si>
    <t>Ian</t>
  </si>
  <si>
    <t>Jacob</t>
  </si>
  <si>
    <t>Kaitlynn</t>
  </si>
  <si>
    <t>Hansen</t>
  </si>
  <si>
    <t>Addison</t>
  </si>
  <si>
    <t>Hawkins</t>
  </si>
  <si>
    <t>Agnes</t>
  </si>
  <si>
    <t>Bell</t>
  </si>
  <si>
    <t>Abigail</t>
  </si>
  <si>
    <t>Bowers</t>
  </si>
  <si>
    <t>Adriana</t>
  </si>
  <si>
    <t>Briney</t>
  </si>
  <si>
    <t>Mackenzie</t>
  </si>
  <si>
    <t>Emrick</t>
  </si>
  <si>
    <t>Annika</t>
  </si>
  <si>
    <t>Flatjord</t>
  </si>
  <si>
    <t>Ember</t>
  </si>
  <si>
    <t>Gaff</t>
  </si>
  <si>
    <t>Grantham</t>
  </si>
  <si>
    <t>Kottkamp</t>
  </si>
  <si>
    <t>Cassidy</t>
  </si>
  <si>
    <t>Mooney</t>
  </si>
  <si>
    <t>Lillian</t>
  </si>
  <si>
    <t>Pfeiffer</t>
  </si>
  <si>
    <t>Harper</t>
  </si>
  <si>
    <t>Stiltner</t>
  </si>
  <si>
    <t>Leah</t>
  </si>
  <si>
    <t>Werth</t>
  </si>
  <si>
    <t>Winters</t>
  </si>
  <si>
    <t>Clay</t>
  </si>
  <si>
    <t>Earling</t>
  </si>
  <si>
    <t>Andrew</t>
  </si>
  <si>
    <t>Gerber</t>
  </si>
  <si>
    <t>Daniel</t>
  </si>
  <si>
    <t>Jones</t>
  </si>
  <si>
    <t>Scott</t>
  </si>
  <si>
    <t>Elias</t>
  </si>
  <si>
    <t>McCallister</t>
  </si>
  <si>
    <t>Cameron</t>
  </si>
  <si>
    <t>Abbring</t>
  </si>
  <si>
    <t>Levi</t>
  </si>
  <si>
    <t>Cordes</t>
  </si>
  <si>
    <t>Davis</t>
  </si>
  <si>
    <t>Alexander</t>
  </si>
  <si>
    <t>Earls</t>
  </si>
  <si>
    <t>Darwin</t>
  </si>
  <si>
    <t>Gutierrez</t>
  </si>
  <si>
    <t>Herber</t>
  </si>
  <si>
    <t>Michael</t>
  </si>
  <si>
    <t>Lutz</t>
  </si>
  <si>
    <t>Nolan</t>
  </si>
  <si>
    <t>Mangan</t>
  </si>
  <si>
    <t>Ott</t>
  </si>
  <si>
    <t>Rademaker</t>
  </si>
  <si>
    <t>Cobi</t>
  </si>
  <si>
    <t>Snell</t>
  </si>
  <si>
    <t>Galen</t>
  </si>
  <si>
    <t>Telley</t>
  </si>
  <si>
    <t>Frank</t>
  </si>
  <si>
    <t>Tomaszeski</t>
  </si>
  <si>
    <t>Waldron</t>
  </si>
  <si>
    <t>Samuel</t>
  </si>
  <si>
    <t>Ankenbruck</t>
  </si>
  <si>
    <t>Carter</t>
  </si>
  <si>
    <t>Ashby</t>
  </si>
  <si>
    <t>Bailey</t>
  </si>
  <si>
    <t>Gideon</t>
  </si>
  <si>
    <t>Beall</t>
  </si>
  <si>
    <t>Brody</t>
  </si>
  <si>
    <t>Blume</t>
  </si>
  <si>
    <t>Clegg</t>
  </si>
  <si>
    <t>Cook</t>
  </si>
  <si>
    <t>Jake</t>
  </si>
  <si>
    <t>Coolman</t>
  </si>
  <si>
    <t>Dague</t>
  </si>
  <si>
    <t>Keegan</t>
  </si>
  <si>
    <t>DeYoung</t>
  </si>
  <si>
    <t>Bryson</t>
  </si>
  <si>
    <t>Eng</t>
  </si>
  <si>
    <t>Luke</t>
  </si>
  <si>
    <t>Gilmer</t>
  </si>
  <si>
    <t>Ender</t>
  </si>
  <si>
    <t>Harris</t>
  </si>
  <si>
    <t>Owen</t>
  </si>
  <si>
    <t>Hart</t>
  </si>
  <si>
    <t>Cooper</t>
  </si>
  <si>
    <t>Knoblauch</t>
  </si>
  <si>
    <t>Tate</t>
  </si>
  <si>
    <t>Kruger</t>
  </si>
  <si>
    <t>Ethan</t>
  </si>
  <si>
    <t>Landrigan</t>
  </si>
  <si>
    <t>Sam</t>
  </si>
  <si>
    <t>Larkey</t>
  </si>
  <si>
    <t>Aaron</t>
  </si>
  <si>
    <t>Lazoff</t>
  </si>
  <si>
    <t>Riley</t>
  </si>
  <si>
    <t>Lembke</t>
  </si>
  <si>
    <t>MacDonald</t>
  </si>
  <si>
    <t>Avi</t>
  </si>
  <si>
    <t>Maheshwari</t>
  </si>
  <si>
    <t>Jonah</t>
  </si>
  <si>
    <t>Marcisz</t>
  </si>
  <si>
    <t>Isaac</t>
  </si>
  <si>
    <t>McChesney</t>
  </si>
  <si>
    <t>McDonald</t>
  </si>
  <si>
    <t>Reid</t>
  </si>
  <si>
    <t>McGuire</t>
  </si>
  <si>
    <t>Jaxson</t>
  </si>
  <si>
    <t>Mckinley</t>
  </si>
  <si>
    <t>Musch</t>
  </si>
  <si>
    <t>Callen</t>
  </si>
  <si>
    <t>Olry</t>
  </si>
  <si>
    <t>Pawlak</t>
  </si>
  <si>
    <t>Reed</t>
  </si>
  <si>
    <t>Rodrigues</t>
  </si>
  <si>
    <t>Sandefur</t>
  </si>
  <si>
    <t>Charlie</t>
  </si>
  <si>
    <t>Schwartz</t>
  </si>
  <si>
    <t>Shumard</t>
  </si>
  <si>
    <t>Kale</t>
  </si>
  <si>
    <t>Simpson</t>
  </si>
  <si>
    <t>Xavier</t>
  </si>
  <si>
    <t>Sims</t>
  </si>
  <si>
    <t>Ben</t>
  </si>
  <si>
    <t>Smith</t>
  </si>
  <si>
    <t>Liam</t>
  </si>
  <si>
    <t>Oliver</t>
  </si>
  <si>
    <t>Spitler</t>
  </si>
  <si>
    <t>Stout</t>
  </si>
  <si>
    <t>Izreal</t>
  </si>
  <si>
    <t>Valdez</t>
  </si>
  <si>
    <t>Brayden</t>
  </si>
  <si>
    <t>Waldo</t>
  </si>
  <si>
    <t>Wong</t>
  </si>
  <si>
    <t>Wood</t>
  </si>
  <si>
    <t>Devon</t>
  </si>
  <si>
    <t>Wright</t>
  </si>
  <si>
    <t>Ella</t>
  </si>
  <si>
    <t>Antibus</t>
  </si>
  <si>
    <t>Jasmine</t>
  </si>
  <si>
    <t>Berthier</t>
  </si>
  <si>
    <t>Isabelle</t>
  </si>
  <si>
    <t>Bodkin</t>
  </si>
  <si>
    <t>Kendall</t>
  </si>
  <si>
    <t>Burch</t>
  </si>
  <si>
    <t>Karly</t>
  </si>
  <si>
    <t>Cabe</t>
  </si>
  <si>
    <t>Audrey</t>
  </si>
  <si>
    <t>Madison</t>
  </si>
  <si>
    <t>Dodd</t>
  </si>
  <si>
    <t>Lila</t>
  </si>
  <si>
    <t>Ekblad</t>
  </si>
  <si>
    <t>Mia</t>
  </si>
  <si>
    <t>Fisher</t>
  </si>
  <si>
    <t>Hailey</t>
  </si>
  <si>
    <t>Evie</t>
  </si>
  <si>
    <t>Floyd</t>
  </si>
  <si>
    <t>Mylie</t>
  </si>
  <si>
    <t>Fulwider</t>
  </si>
  <si>
    <t>Kaelyn</t>
  </si>
  <si>
    <t>Godfrey</t>
  </si>
  <si>
    <t>Avalyn</t>
  </si>
  <si>
    <t>Goldstone</t>
  </si>
  <si>
    <t>Emma</t>
  </si>
  <si>
    <t>Goss</t>
  </si>
  <si>
    <t>Kenefic</t>
  </si>
  <si>
    <t>Lucy</t>
  </si>
  <si>
    <t>Kramer</t>
  </si>
  <si>
    <t>Lily</t>
  </si>
  <si>
    <t>Hazel</t>
  </si>
  <si>
    <t>Leffers</t>
  </si>
  <si>
    <t>Carley</t>
  </si>
  <si>
    <t>Moellering</t>
  </si>
  <si>
    <t>Braylee</t>
  </si>
  <si>
    <t>Morris</t>
  </si>
  <si>
    <t>Munoz</t>
  </si>
  <si>
    <t>Daisy</t>
  </si>
  <si>
    <t>Niezer</t>
  </si>
  <si>
    <t>Kaia</t>
  </si>
  <si>
    <t>Nome</t>
  </si>
  <si>
    <t>Janna</t>
  </si>
  <si>
    <t>Oñate</t>
  </si>
  <si>
    <t>Kari</t>
  </si>
  <si>
    <t>Parent</t>
  </si>
  <si>
    <t>Caterina</t>
  </si>
  <si>
    <t>Perego</t>
  </si>
  <si>
    <t>Suzie</t>
  </si>
  <si>
    <t>Sarah</t>
  </si>
  <si>
    <t>Reisinger</t>
  </si>
  <si>
    <t>Maddy</t>
  </si>
  <si>
    <t>Rodgers</t>
  </si>
  <si>
    <t>Brier</t>
  </si>
  <si>
    <t>Saddington</t>
  </si>
  <si>
    <t>Meredith</t>
  </si>
  <si>
    <t>Sharer</t>
  </si>
  <si>
    <t>Gillian</t>
  </si>
  <si>
    <t>Sprinkle</t>
  </si>
  <si>
    <t>Stockman</t>
  </si>
  <si>
    <t>Mary</t>
  </si>
  <si>
    <t>Villaruz</t>
  </si>
  <si>
    <t>Sophie</t>
  </si>
  <si>
    <t>Warner</t>
  </si>
  <si>
    <t>Weaver</t>
  </si>
  <si>
    <t>Female</t>
  </si>
  <si>
    <t xml:space="preserve">Landrigan </t>
  </si>
  <si>
    <t xml:space="preserve">Samantha </t>
  </si>
  <si>
    <t xml:space="preserve">Savannah </t>
  </si>
  <si>
    <t>Male</t>
  </si>
  <si>
    <t>Brandon</t>
  </si>
  <si>
    <t>Glig</t>
  </si>
  <si>
    <t xml:space="preserve">Alex </t>
  </si>
  <si>
    <t xml:space="preserve">Caleb </t>
  </si>
  <si>
    <t>Caitlin</t>
  </si>
  <si>
    <t>Samantha</t>
  </si>
  <si>
    <t>Samons</t>
  </si>
  <si>
    <t>SCSJ</t>
  </si>
  <si>
    <t>Felkner</t>
  </si>
  <si>
    <t>Lucia</t>
  </si>
  <si>
    <t>Arbogast</t>
  </si>
  <si>
    <t>Olivia</t>
  </si>
  <si>
    <t>Didion</t>
  </si>
  <si>
    <t>Westhoff</t>
  </si>
  <si>
    <t>Zink</t>
  </si>
  <si>
    <t>Hannah</t>
  </si>
  <si>
    <t>Thurber</t>
  </si>
  <si>
    <t xml:space="preserve">Elizabeth </t>
  </si>
  <si>
    <t>Veerkamp</t>
  </si>
  <si>
    <t>Rebecca</t>
  </si>
  <si>
    <t>McCarthy</t>
  </si>
  <si>
    <t>Josephine</t>
  </si>
  <si>
    <t>Hilger</t>
  </si>
  <si>
    <t>Josie</t>
  </si>
  <si>
    <t>Cheever</t>
  </si>
  <si>
    <t>Charlotte</t>
  </si>
  <si>
    <t>Evelyn</t>
  </si>
  <si>
    <t>Sordelet</t>
  </si>
  <si>
    <t>Reagan</t>
  </si>
  <si>
    <t>Furnas</t>
  </si>
  <si>
    <t>Natalee</t>
  </si>
  <si>
    <t>Ade</t>
  </si>
  <si>
    <t>Cassie</t>
  </si>
  <si>
    <t>Osenga</t>
  </si>
  <si>
    <t>Julia</t>
  </si>
  <si>
    <t>Allie</t>
  </si>
  <si>
    <t>Hofrichter</t>
  </si>
  <si>
    <t>Marcella</t>
  </si>
  <si>
    <t>Hadley</t>
  </si>
  <si>
    <t>Harkenrider</t>
  </si>
  <si>
    <t>Abby</t>
  </si>
  <si>
    <t>Hasselschwert</t>
  </si>
  <si>
    <t>Kaufman</t>
  </si>
  <si>
    <t>Katie</t>
  </si>
  <si>
    <t>Ashlynn</t>
  </si>
  <si>
    <t>Parmley</t>
  </si>
  <si>
    <t>Cecilia</t>
  </si>
  <si>
    <t>Slater</t>
  </si>
  <si>
    <t>Jude</t>
  </si>
  <si>
    <t>Clauser</t>
  </si>
  <si>
    <t>Anthony</t>
  </si>
  <si>
    <t>Linn</t>
  </si>
  <si>
    <t>Rafael</t>
  </si>
  <si>
    <t>Cucueco</t>
  </si>
  <si>
    <t>Max</t>
  </si>
  <si>
    <t>Alek</t>
  </si>
  <si>
    <t>Gensic</t>
  </si>
  <si>
    <t>Joseph T</t>
  </si>
  <si>
    <t>Morlan</t>
  </si>
  <si>
    <t>Marco</t>
  </si>
  <si>
    <t>Cavacini</t>
  </si>
  <si>
    <t>Brendan</t>
  </si>
  <si>
    <t>James</t>
  </si>
  <si>
    <t>Kovacs</t>
  </si>
  <si>
    <t>Carson</t>
  </si>
  <si>
    <t>Wulpi</t>
  </si>
  <si>
    <t>Louie</t>
  </si>
  <si>
    <t>Ley</t>
  </si>
  <si>
    <t>Noah</t>
  </si>
  <si>
    <t>Barnes</t>
  </si>
  <si>
    <t>Tyler</t>
  </si>
  <si>
    <t>Vincent</t>
  </si>
  <si>
    <t>Collum</t>
  </si>
  <si>
    <t>Delaney</t>
  </si>
  <si>
    <t xml:space="preserve">Matthew </t>
  </si>
  <si>
    <t>Bloom</t>
  </si>
  <si>
    <t>Bulanda</t>
  </si>
  <si>
    <t>Charles</t>
  </si>
  <si>
    <t>Sweeney</t>
  </si>
  <si>
    <t>Will</t>
  </si>
  <si>
    <t>Schenkel</t>
  </si>
  <si>
    <t>Chenowith</t>
  </si>
  <si>
    <t>Derek</t>
  </si>
  <si>
    <t>Brumbaugh</t>
  </si>
  <si>
    <t>Rodenbeck</t>
  </si>
  <si>
    <t>Adelyn</t>
  </si>
  <si>
    <t>Mason</t>
  </si>
  <si>
    <t>AJ</t>
  </si>
  <si>
    <t>Ladainian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</si>
</sst>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47" fontId="0" fillId="3" borderId="1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0" fontId="0" fillId="3" borderId="1" xfId="0" applyNumberForma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7" fontId="0" fillId="3" borderId="1" xfId="0" applyNumberFormat="1" applyFill="1" applyBorder="1" applyAlignment="1" applyProtection="1">
      <alignment horizontal="left" vertical="top"/>
    </xf>
    <xf numFmtId="0" fontId="6" fillId="0" borderId="1" xfId="3" applyFont="1" applyBorder="1" applyAlignment="1">
      <alignment horizontal="left" vertical="top"/>
    </xf>
    <xf numFmtId="0" fontId="1" fillId="0" borderId="1" xfId="3" applyFont="1" applyBorder="1" applyAlignment="1">
      <alignment horizontal="left" vertical="top"/>
    </xf>
    <xf numFmtId="0" fontId="6" fillId="0" borderId="1" xfId="4" applyFont="1" applyBorder="1" applyAlignment="1">
      <alignment horizontal="left" vertical="top"/>
    </xf>
    <xf numFmtId="0" fontId="1" fillId="0" borderId="1" xfId="4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" fillId="0" borderId="1" xfId="2" applyFont="1" applyBorder="1" applyAlignment="1">
      <alignment horizontal="left" vertical="top"/>
    </xf>
    <xf numFmtId="0" fontId="0" fillId="0" borderId="1" xfId="2" applyFont="1" applyBorder="1" applyAlignment="1">
      <alignment horizontal="left" vertical="top"/>
    </xf>
    <xf numFmtId="0" fontId="1" fillId="0" borderId="1" xfId="2" applyFont="1" applyFill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1" fillId="4" borderId="1" xfId="2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</cellXfs>
  <cellStyles count="5">
    <cellStyle name="Normal" xfId="0" builtinId="0"/>
    <cellStyle name="Normal 2" xfId="1" xr:uid="{0FC9D555-728C-473F-9447-13B47FCF510D}"/>
    <cellStyle name="Normal 3" xfId="2" xr:uid="{F79A45FE-0517-426C-B59E-B41722E76059}"/>
    <cellStyle name="Normal 4" xfId="3" xr:uid="{3D03125D-EBFB-44DE-B9A8-ABC015AD4E9B}"/>
    <cellStyle name="Normal 5" xfId="4" xr:uid="{FF5A6FB9-1645-4226-817F-E6D35C0117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" name="Picture 1784">
          <a:extLst>
            <a:ext uri="{FF2B5EF4-FFF2-40B4-BE49-F238E27FC236}">
              <a16:creationId xmlns:a16="http://schemas.microsoft.com/office/drawing/2014/main" id="{2E4E6663-0450-4679-AA50-74CE3748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5" name="Picture 1787">
          <a:extLst>
            <a:ext uri="{FF2B5EF4-FFF2-40B4-BE49-F238E27FC236}">
              <a16:creationId xmlns:a16="http://schemas.microsoft.com/office/drawing/2014/main" id="{50E13365-D0DE-4D41-9B35-4B6FB2B1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6" name="Picture 1790">
          <a:extLst>
            <a:ext uri="{FF2B5EF4-FFF2-40B4-BE49-F238E27FC236}">
              <a16:creationId xmlns:a16="http://schemas.microsoft.com/office/drawing/2014/main" id="{47C19867-4EA9-4CDA-9EFF-67E2FD63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7" name="Picture 1791">
          <a:extLst>
            <a:ext uri="{FF2B5EF4-FFF2-40B4-BE49-F238E27FC236}">
              <a16:creationId xmlns:a16="http://schemas.microsoft.com/office/drawing/2014/main" id="{97BAFCA0-051E-4E70-97FC-4468A1CE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8" name="Picture 1792">
          <a:extLst>
            <a:ext uri="{FF2B5EF4-FFF2-40B4-BE49-F238E27FC236}">
              <a16:creationId xmlns:a16="http://schemas.microsoft.com/office/drawing/2014/main" id="{7AA457A8-7D76-405B-860F-76EE59E8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9" name="Picture 1793">
          <a:extLst>
            <a:ext uri="{FF2B5EF4-FFF2-40B4-BE49-F238E27FC236}">
              <a16:creationId xmlns:a16="http://schemas.microsoft.com/office/drawing/2014/main" id="{839EA19A-AD0E-445E-B57B-288E0EC6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0" name="Picture 1794">
          <a:extLst>
            <a:ext uri="{FF2B5EF4-FFF2-40B4-BE49-F238E27FC236}">
              <a16:creationId xmlns:a16="http://schemas.microsoft.com/office/drawing/2014/main" id="{F7E9B573-E002-4BFA-A554-EF8B086B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1" name="Picture 1795">
          <a:extLst>
            <a:ext uri="{FF2B5EF4-FFF2-40B4-BE49-F238E27FC236}">
              <a16:creationId xmlns:a16="http://schemas.microsoft.com/office/drawing/2014/main" id="{E5BD5A9C-B50B-4F5F-A17F-A02F8DF6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9525</xdr:colOff>
      <xdr:row>135</xdr:row>
      <xdr:rowOff>9525</xdr:rowOff>
    </xdr:to>
    <xdr:pic>
      <xdr:nvPicPr>
        <xdr:cNvPr id="12" name="Picture 1796">
          <a:extLst>
            <a:ext uri="{FF2B5EF4-FFF2-40B4-BE49-F238E27FC236}">
              <a16:creationId xmlns:a16="http://schemas.microsoft.com/office/drawing/2014/main" id="{4A82C641-BA6D-4F02-909D-37FF16FF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43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9525</xdr:colOff>
      <xdr:row>137</xdr:row>
      <xdr:rowOff>9525</xdr:rowOff>
    </xdr:to>
    <xdr:pic>
      <xdr:nvPicPr>
        <xdr:cNvPr id="13" name="Picture 1797">
          <a:extLst>
            <a:ext uri="{FF2B5EF4-FFF2-40B4-BE49-F238E27FC236}">
              <a16:creationId xmlns:a16="http://schemas.microsoft.com/office/drawing/2014/main" id="{CB09352D-2DCC-4506-B61F-1D442F17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14" name="Picture 1798">
          <a:extLst>
            <a:ext uri="{FF2B5EF4-FFF2-40B4-BE49-F238E27FC236}">
              <a16:creationId xmlns:a16="http://schemas.microsoft.com/office/drawing/2014/main" id="{F1E341C4-4B43-4234-9B41-C82F22C4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9525</xdr:colOff>
      <xdr:row>175</xdr:row>
      <xdr:rowOff>19050</xdr:rowOff>
    </xdr:to>
    <xdr:pic>
      <xdr:nvPicPr>
        <xdr:cNvPr id="15" name="Picture 29235">
          <a:extLst>
            <a:ext uri="{FF2B5EF4-FFF2-40B4-BE49-F238E27FC236}">
              <a16:creationId xmlns:a16="http://schemas.microsoft.com/office/drawing/2014/main" id="{5D2AA386-8E69-4408-8C1A-3D52C246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19050</xdr:rowOff>
    </xdr:to>
    <xdr:pic>
      <xdr:nvPicPr>
        <xdr:cNvPr id="16" name="Picture 29237">
          <a:extLst>
            <a:ext uri="{FF2B5EF4-FFF2-40B4-BE49-F238E27FC236}">
              <a16:creationId xmlns:a16="http://schemas.microsoft.com/office/drawing/2014/main" id="{B1AC02BD-A5A1-4126-99A8-E8974268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9525</xdr:colOff>
      <xdr:row>190</xdr:row>
      <xdr:rowOff>9525</xdr:rowOff>
    </xdr:to>
    <xdr:pic>
      <xdr:nvPicPr>
        <xdr:cNvPr id="17" name="Picture 1801">
          <a:extLst>
            <a:ext uri="{FF2B5EF4-FFF2-40B4-BE49-F238E27FC236}">
              <a16:creationId xmlns:a16="http://schemas.microsoft.com/office/drawing/2014/main" id="{6F3E7822-7F0B-4E78-B9AD-9CFC2E23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9525</xdr:colOff>
      <xdr:row>174</xdr:row>
      <xdr:rowOff>9525</xdr:rowOff>
    </xdr:to>
    <xdr:pic>
      <xdr:nvPicPr>
        <xdr:cNvPr id="18" name="Picture 1804">
          <a:extLst>
            <a:ext uri="{FF2B5EF4-FFF2-40B4-BE49-F238E27FC236}">
              <a16:creationId xmlns:a16="http://schemas.microsoft.com/office/drawing/2014/main" id="{56C3B003-72A7-4A27-B44B-5C5DEECE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9525</xdr:colOff>
      <xdr:row>177</xdr:row>
      <xdr:rowOff>9525</xdr:rowOff>
    </xdr:to>
    <xdr:pic>
      <xdr:nvPicPr>
        <xdr:cNvPr id="19" name="Picture 1805">
          <a:extLst>
            <a:ext uri="{FF2B5EF4-FFF2-40B4-BE49-F238E27FC236}">
              <a16:creationId xmlns:a16="http://schemas.microsoft.com/office/drawing/2014/main" id="{E98FFF0D-8D25-475F-9D03-66E59B22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20" name="Picture 4266">
          <a:extLst>
            <a:ext uri="{FF2B5EF4-FFF2-40B4-BE49-F238E27FC236}">
              <a16:creationId xmlns:a16="http://schemas.microsoft.com/office/drawing/2014/main" id="{1F5F552F-3290-4626-B40F-484531EB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194</xdr:row>
      <xdr:rowOff>0</xdr:rowOff>
    </xdr:from>
    <xdr:to>
      <xdr:col>2</xdr:col>
      <xdr:colOff>9525</xdr:colOff>
      <xdr:row>194</xdr:row>
      <xdr:rowOff>9525</xdr:rowOff>
    </xdr:to>
    <xdr:pic>
      <xdr:nvPicPr>
        <xdr:cNvPr id="21" name="Picture 4267">
          <a:extLst>
            <a:ext uri="{FF2B5EF4-FFF2-40B4-BE49-F238E27FC236}">
              <a16:creationId xmlns:a16="http://schemas.microsoft.com/office/drawing/2014/main" id="{309FFFB4-194A-4504-A757-76A23483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2" name="Picture 4268">
          <a:extLst>
            <a:ext uri="{FF2B5EF4-FFF2-40B4-BE49-F238E27FC236}">
              <a16:creationId xmlns:a16="http://schemas.microsoft.com/office/drawing/2014/main" id="{ECDE5363-7160-40BF-B578-E99A2F63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3" name="Picture 4270">
          <a:extLst>
            <a:ext uri="{FF2B5EF4-FFF2-40B4-BE49-F238E27FC236}">
              <a16:creationId xmlns:a16="http://schemas.microsoft.com/office/drawing/2014/main" id="{5E048BA5-949F-4FDC-A688-08654555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4" name="Picture 4269">
          <a:extLst>
            <a:ext uri="{FF2B5EF4-FFF2-40B4-BE49-F238E27FC236}">
              <a16:creationId xmlns:a16="http://schemas.microsoft.com/office/drawing/2014/main" id="{A1E68E02-AD9C-4546-AFF3-84B8B5E8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5" name="Picture 4271">
          <a:extLst>
            <a:ext uri="{FF2B5EF4-FFF2-40B4-BE49-F238E27FC236}">
              <a16:creationId xmlns:a16="http://schemas.microsoft.com/office/drawing/2014/main" id="{00061A93-A72C-4F31-993D-AF031137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26" name="Picture 4272">
          <a:extLst>
            <a:ext uri="{FF2B5EF4-FFF2-40B4-BE49-F238E27FC236}">
              <a16:creationId xmlns:a16="http://schemas.microsoft.com/office/drawing/2014/main" id="{F8AAE508-BDD6-465A-A55D-88A647A3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7" name="Picture 4273">
          <a:extLst>
            <a:ext uri="{FF2B5EF4-FFF2-40B4-BE49-F238E27FC236}">
              <a16:creationId xmlns:a16="http://schemas.microsoft.com/office/drawing/2014/main" id="{16C665E8-4DD5-418A-95C3-B2766FE6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8" name="Picture 4274">
          <a:extLst>
            <a:ext uri="{FF2B5EF4-FFF2-40B4-BE49-F238E27FC236}">
              <a16:creationId xmlns:a16="http://schemas.microsoft.com/office/drawing/2014/main" id="{13B75700-884F-4629-B6BB-E8410938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9" name="Picture 4275">
          <a:extLst>
            <a:ext uri="{FF2B5EF4-FFF2-40B4-BE49-F238E27FC236}">
              <a16:creationId xmlns:a16="http://schemas.microsoft.com/office/drawing/2014/main" id="{644DE0EC-E053-4583-A12D-9575E289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9525</xdr:colOff>
      <xdr:row>145</xdr:row>
      <xdr:rowOff>9525</xdr:rowOff>
    </xdr:to>
    <xdr:pic>
      <xdr:nvPicPr>
        <xdr:cNvPr id="30" name="Picture 4277">
          <a:extLst>
            <a:ext uri="{FF2B5EF4-FFF2-40B4-BE49-F238E27FC236}">
              <a16:creationId xmlns:a16="http://schemas.microsoft.com/office/drawing/2014/main" id="{DF98F0D5-2CC3-4D1A-93F8-D3E0077E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33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9525</xdr:colOff>
      <xdr:row>148</xdr:row>
      <xdr:rowOff>9525</xdr:rowOff>
    </xdr:to>
    <xdr:pic>
      <xdr:nvPicPr>
        <xdr:cNvPr id="31" name="Picture 4278">
          <a:extLst>
            <a:ext uri="{FF2B5EF4-FFF2-40B4-BE49-F238E27FC236}">
              <a16:creationId xmlns:a16="http://schemas.microsoft.com/office/drawing/2014/main" id="{8DAFD2A3-D027-4152-91BF-D1A996F8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90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36" name="Picture 6805">
          <a:extLst>
            <a:ext uri="{FF2B5EF4-FFF2-40B4-BE49-F238E27FC236}">
              <a16:creationId xmlns:a16="http://schemas.microsoft.com/office/drawing/2014/main" id="{3C8C7B84-A053-4D3D-8AFC-C55593D4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114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7" name="Picture 6806">
          <a:extLst>
            <a:ext uri="{FF2B5EF4-FFF2-40B4-BE49-F238E27FC236}">
              <a16:creationId xmlns:a16="http://schemas.microsoft.com/office/drawing/2014/main" id="{E9E4378C-F0C5-4EED-871D-D2C703D2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39" name="Picture 6810">
          <a:extLst>
            <a:ext uri="{FF2B5EF4-FFF2-40B4-BE49-F238E27FC236}">
              <a16:creationId xmlns:a16="http://schemas.microsoft.com/office/drawing/2014/main" id="{589502D7-E7E1-4A2E-8029-D4A586E5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286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40" name="Picture 6811">
          <a:extLst>
            <a:ext uri="{FF2B5EF4-FFF2-40B4-BE49-F238E27FC236}">
              <a16:creationId xmlns:a16="http://schemas.microsoft.com/office/drawing/2014/main" id="{1F40A685-B702-47D5-B6C6-98FFD7E5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286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42" name="Picture 6816">
          <a:extLst>
            <a:ext uri="{FF2B5EF4-FFF2-40B4-BE49-F238E27FC236}">
              <a16:creationId xmlns:a16="http://schemas.microsoft.com/office/drawing/2014/main" id="{BBC38BCE-B67E-4C41-8E14-989BBC2D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438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43" name="Picture 6817">
          <a:extLst>
            <a:ext uri="{FF2B5EF4-FFF2-40B4-BE49-F238E27FC236}">
              <a16:creationId xmlns:a16="http://schemas.microsoft.com/office/drawing/2014/main" id="{6FCFD9CA-7B1F-4D72-9CFE-C5907B09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438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44" name="Picture 6818">
          <a:extLst>
            <a:ext uri="{FF2B5EF4-FFF2-40B4-BE49-F238E27FC236}">
              <a16:creationId xmlns:a16="http://schemas.microsoft.com/office/drawing/2014/main" id="{6345C847-354A-43DA-9C07-52450015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514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45" name="Picture 6820">
          <a:extLst>
            <a:ext uri="{FF2B5EF4-FFF2-40B4-BE49-F238E27FC236}">
              <a16:creationId xmlns:a16="http://schemas.microsoft.com/office/drawing/2014/main" id="{443B8BAD-AE2E-40DD-8227-0177A22F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514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46" name="Picture 6819">
          <a:extLst>
            <a:ext uri="{FF2B5EF4-FFF2-40B4-BE49-F238E27FC236}">
              <a16:creationId xmlns:a16="http://schemas.microsoft.com/office/drawing/2014/main" id="{08C58B7E-BD4F-43EC-8EE6-BFD464E9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514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pic>
      <xdr:nvPicPr>
        <xdr:cNvPr id="47" name="Picture 6821">
          <a:extLst>
            <a:ext uri="{FF2B5EF4-FFF2-40B4-BE49-F238E27FC236}">
              <a16:creationId xmlns:a16="http://schemas.microsoft.com/office/drawing/2014/main" id="{FEC8F581-2FDF-4AAF-9193-FE663324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571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pic>
      <xdr:nvPicPr>
        <xdr:cNvPr id="48" name="Picture 6822">
          <a:extLst>
            <a:ext uri="{FF2B5EF4-FFF2-40B4-BE49-F238E27FC236}">
              <a16:creationId xmlns:a16="http://schemas.microsoft.com/office/drawing/2014/main" id="{DA0D0EAE-1C13-4F58-990C-5BE8C4B3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571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9" name="Picture 6823">
          <a:extLst>
            <a:ext uri="{FF2B5EF4-FFF2-40B4-BE49-F238E27FC236}">
              <a16:creationId xmlns:a16="http://schemas.microsoft.com/office/drawing/2014/main" id="{1DB37827-BAD6-43BC-8BB8-B360D94E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50" name="Picture 6824">
          <a:extLst>
            <a:ext uri="{FF2B5EF4-FFF2-40B4-BE49-F238E27FC236}">
              <a16:creationId xmlns:a16="http://schemas.microsoft.com/office/drawing/2014/main" id="{A66260A3-94CB-4138-A5DE-1EBA8555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81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51" name="Picture 6825">
          <a:extLst>
            <a:ext uri="{FF2B5EF4-FFF2-40B4-BE49-F238E27FC236}">
              <a16:creationId xmlns:a16="http://schemas.microsoft.com/office/drawing/2014/main" id="{21CC5A32-6CEE-4CE3-9C1D-F84D9AEA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81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" name="Picture 9239">
          <a:extLst>
            <a:ext uri="{FF2B5EF4-FFF2-40B4-BE49-F238E27FC236}">
              <a16:creationId xmlns:a16="http://schemas.microsoft.com/office/drawing/2014/main" id="{64BBEF06-97D0-40F4-ACD4-C015DC7A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62" name="Picture 9243">
          <a:extLst>
            <a:ext uri="{FF2B5EF4-FFF2-40B4-BE49-F238E27FC236}">
              <a16:creationId xmlns:a16="http://schemas.microsoft.com/office/drawing/2014/main" id="{D6591A74-BD5A-4958-BF0F-563F3995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64" name="Picture 9246">
          <a:extLst>
            <a:ext uri="{FF2B5EF4-FFF2-40B4-BE49-F238E27FC236}">
              <a16:creationId xmlns:a16="http://schemas.microsoft.com/office/drawing/2014/main" id="{938ED61C-3CE3-4932-843B-43530C66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124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5" name="Picture 9247">
          <a:extLst>
            <a:ext uri="{FF2B5EF4-FFF2-40B4-BE49-F238E27FC236}">
              <a16:creationId xmlns:a16="http://schemas.microsoft.com/office/drawing/2014/main" id="{8678B9F3-DCAB-4B15-8EF0-1EC1A8E4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295275</xdr:colOff>
      <xdr:row>1</xdr:row>
      <xdr:rowOff>180975</xdr:rowOff>
    </xdr:from>
    <xdr:to>
      <xdr:col>1</xdr:col>
      <xdr:colOff>295275</xdr:colOff>
      <xdr:row>1</xdr:row>
      <xdr:rowOff>180975</xdr:rowOff>
    </xdr:to>
    <xdr:pic>
      <xdr:nvPicPr>
        <xdr:cNvPr id="68" name="Picture 10567">
          <a:extLst>
            <a:ext uri="{FF2B5EF4-FFF2-40B4-BE49-F238E27FC236}">
              <a16:creationId xmlns:a16="http://schemas.microsoft.com/office/drawing/2014/main" id="{044FF006-A92E-4B99-B9C2-3F43A7C7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67569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78" name="Picture 1796">
          <a:extLst>
            <a:ext uri="{FF2B5EF4-FFF2-40B4-BE49-F238E27FC236}">
              <a16:creationId xmlns:a16="http://schemas.microsoft.com/office/drawing/2014/main" id="{20ACA6B9-AD48-4FD1-9D66-40D5D9A7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543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79" name="Picture 1797">
          <a:extLst>
            <a:ext uri="{FF2B5EF4-FFF2-40B4-BE49-F238E27FC236}">
              <a16:creationId xmlns:a16="http://schemas.microsoft.com/office/drawing/2014/main" id="{CBB7D77E-DEAE-43F6-8196-88467661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80" name="Picture 4277">
          <a:extLst>
            <a:ext uri="{FF2B5EF4-FFF2-40B4-BE49-F238E27FC236}">
              <a16:creationId xmlns:a16="http://schemas.microsoft.com/office/drawing/2014/main" id="{4C227E3F-348F-48CF-8729-CA281D7D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33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9525</xdr:colOff>
      <xdr:row>197</xdr:row>
      <xdr:rowOff>9525</xdr:rowOff>
    </xdr:to>
    <xdr:pic>
      <xdr:nvPicPr>
        <xdr:cNvPr id="81" name="Picture 4278">
          <a:extLst>
            <a:ext uri="{FF2B5EF4-FFF2-40B4-BE49-F238E27FC236}">
              <a16:creationId xmlns:a16="http://schemas.microsoft.com/office/drawing/2014/main" id="{F757B6EA-5FB8-4CF9-AD7F-63CFC6AF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90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9525</xdr:colOff>
      <xdr:row>199</xdr:row>
      <xdr:rowOff>9525</xdr:rowOff>
    </xdr:to>
    <xdr:pic>
      <xdr:nvPicPr>
        <xdr:cNvPr id="82" name="Picture 4280">
          <a:extLst>
            <a:ext uri="{FF2B5EF4-FFF2-40B4-BE49-F238E27FC236}">
              <a16:creationId xmlns:a16="http://schemas.microsoft.com/office/drawing/2014/main" id="{53434968-0F37-48D9-BE38-DD704A17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809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3" name="Picture 4279">
          <a:extLst>
            <a:ext uri="{FF2B5EF4-FFF2-40B4-BE49-F238E27FC236}">
              <a16:creationId xmlns:a16="http://schemas.microsoft.com/office/drawing/2014/main" id="{4B7878B2-40DF-47D8-9CC7-D9AA74B6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828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84" name="Picture 4281">
          <a:extLst>
            <a:ext uri="{FF2B5EF4-FFF2-40B4-BE49-F238E27FC236}">
              <a16:creationId xmlns:a16="http://schemas.microsoft.com/office/drawing/2014/main" id="{2C0E95E0-B856-4424-A599-593F7B3D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885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85" name="Picture 4282">
          <a:extLst>
            <a:ext uri="{FF2B5EF4-FFF2-40B4-BE49-F238E27FC236}">
              <a16:creationId xmlns:a16="http://schemas.microsoft.com/office/drawing/2014/main" id="{46171CEE-CC8B-4611-B376-798F57A8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43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86" name="Picture 1798">
          <a:extLst>
            <a:ext uri="{FF2B5EF4-FFF2-40B4-BE49-F238E27FC236}">
              <a16:creationId xmlns:a16="http://schemas.microsoft.com/office/drawing/2014/main" id="{6B653EB1-2459-42F6-82EA-FCD0957B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87" name="Picture 1798">
          <a:extLst>
            <a:ext uri="{FF2B5EF4-FFF2-40B4-BE49-F238E27FC236}">
              <a16:creationId xmlns:a16="http://schemas.microsoft.com/office/drawing/2014/main" id="{6A0EB683-03AC-4572-B3F9-CFDDF9B8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88" name="Picture 1798">
          <a:extLst>
            <a:ext uri="{FF2B5EF4-FFF2-40B4-BE49-F238E27FC236}">
              <a16:creationId xmlns:a16="http://schemas.microsoft.com/office/drawing/2014/main" id="{B00569D1-FBDC-4B16-A4DC-D794A108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89" name="Picture 1798">
          <a:extLst>
            <a:ext uri="{FF2B5EF4-FFF2-40B4-BE49-F238E27FC236}">
              <a16:creationId xmlns:a16="http://schemas.microsoft.com/office/drawing/2014/main" id="{946BF8AB-0773-411E-9F5B-AEBA2BAE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90" name="Picture 1798">
          <a:extLst>
            <a:ext uri="{FF2B5EF4-FFF2-40B4-BE49-F238E27FC236}">
              <a16:creationId xmlns:a16="http://schemas.microsoft.com/office/drawing/2014/main" id="{C141D1B5-354E-4FF6-B33D-23F016E6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91" name="Picture 1798">
          <a:extLst>
            <a:ext uri="{FF2B5EF4-FFF2-40B4-BE49-F238E27FC236}">
              <a16:creationId xmlns:a16="http://schemas.microsoft.com/office/drawing/2014/main" id="{E3E4D0C7-77F4-4E6D-B1E6-77DF8213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92" name="Picture 1798">
          <a:extLst>
            <a:ext uri="{FF2B5EF4-FFF2-40B4-BE49-F238E27FC236}">
              <a16:creationId xmlns:a16="http://schemas.microsoft.com/office/drawing/2014/main" id="{0AF08CBF-BBE1-4461-9B62-2EA83193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93" name="Picture 1798">
          <a:extLst>
            <a:ext uri="{FF2B5EF4-FFF2-40B4-BE49-F238E27FC236}">
              <a16:creationId xmlns:a16="http://schemas.microsoft.com/office/drawing/2014/main" id="{8DFC4A82-F6E9-4889-B1BB-834E3DEE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94" name="Picture 1798">
          <a:extLst>
            <a:ext uri="{FF2B5EF4-FFF2-40B4-BE49-F238E27FC236}">
              <a16:creationId xmlns:a16="http://schemas.microsoft.com/office/drawing/2014/main" id="{BE243E62-D9A2-412E-BFF1-2906F40C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5" name="Picture 1798">
          <a:extLst>
            <a:ext uri="{FF2B5EF4-FFF2-40B4-BE49-F238E27FC236}">
              <a16:creationId xmlns:a16="http://schemas.microsoft.com/office/drawing/2014/main" id="{F2129B22-C091-4F31-99DF-98843CB6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96" name="Picture 1798">
          <a:extLst>
            <a:ext uri="{FF2B5EF4-FFF2-40B4-BE49-F238E27FC236}">
              <a16:creationId xmlns:a16="http://schemas.microsoft.com/office/drawing/2014/main" id="{972FAD0F-4443-426F-BE51-2E8072D1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97" name="Picture 1798">
          <a:extLst>
            <a:ext uri="{FF2B5EF4-FFF2-40B4-BE49-F238E27FC236}">
              <a16:creationId xmlns:a16="http://schemas.microsoft.com/office/drawing/2014/main" id="{5AC78411-3888-4C43-86F8-6684D08C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98" name="Picture 1798">
          <a:extLst>
            <a:ext uri="{FF2B5EF4-FFF2-40B4-BE49-F238E27FC236}">
              <a16:creationId xmlns:a16="http://schemas.microsoft.com/office/drawing/2014/main" id="{4E2057B8-6491-42A1-B4A1-FB049AA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99" name="Picture 1798">
          <a:extLst>
            <a:ext uri="{FF2B5EF4-FFF2-40B4-BE49-F238E27FC236}">
              <a16:creationId xmlns:a16="http://schemas.microsoft.com/office/drawing/2014/main" id="{E3AB2866-9179-4ECA-B05F-7C0CD608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0" name="Picture 1798">
          <a:extLst>
            <a:ext uri="{FF2B5EF4-FFF2-40B4-BE49-F238E27FC236}">
              <a16:creationId xmlns:a16="http://schemas.microsoft.com/office/drawing/2014/main" id="{A12C6F8B-8A84-420B-96C9-3028358D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1" name="Picture 1798">
          <a:extLst>
            <a:ext uri="{FF2B5EF4-FFF2-40B4-BE49-F238E27FC236}">
              <a16:creationId xmlns:a16="http://schemas.microsoft.com/office/drawing/2014/main" id="{3F9B0D88-F326-4600-8D5D-6ED2B170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102" name="Picture 1798">
          <a:extLst>
            <a:ext uri="{FF2B5EF4-FFF2-40B4-BE49-F238E27FC236}">
              <a16:creationId xmlns:a16="http://schemas.microsoft.com/office/drawing/2014/main" id="{5D233AE3-229D-44C9-B213-1E6339B0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103" name="Picture 1798">
          <a:extLst>
            <a:ext uri="{FF2B5EF4-FFF2-40B4-BE49-F238E27FC236}">
              <a16:creationId xmlns:a16="http://schemas.microsoft.com/office/drawing/2014/main" id="{51924517-34B1-4F51-9B02-2504F1E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4" name="Picture 1798">
          <a:extLst>
            <a:ext uri="{FF2B5EF4-FFF2-40B4-BE49-F238E27FC236}">
              <a16:creationId xmlns:a16="http://schemas.microsoft.com/office/drawing/2014/main" id="{AF7262D3-1F42-4F59-A45C-B2716562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5" name="Picture 1798">
          <a:extLst>
            <a:ext uri="{FF2B5EF4-FFF2-40B4-BE49-F238E27FC236}">
              <a16:creationId xmlns:a16="http://schemas.microsoft.com/office/drawing/2014/main" id="{3BB1A3B6-FFA3-41D0-95C9-367ABA63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06" name="Picture 1798">
          <a:extLst>
            <a:ext uri="{FF2B5EF4-FFF2-40B4-BE49-F238E27FC236}">
              <a16:creationId xmlns:a16="http://schemas.microsoft.com/office/drawing/2014/main" id="{A2FA9D5E-3629-4D8A-8F87-5F77468C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07" name="Picture 1798">
          <a:extLst>
            <a:ext uri="{FF2B5EF4-FFF2-40B4-BE49-F238E27FC236}">
              <a16:creationId xmlns:a16="http://schemas.microsoft.com/office/drawing/2014/main" id="{645D4456-F7B0-46D2-ACB2-C3FCD522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08" name="Picture 1798">
          <a:extLst>
            <a:ext uri="{FF2B5EF4-FFF2-40B4-BE49-F238E27FC236}">
              <a16:creationId xmlns:a16="http://schemas.microsoft.com/office/drawing/2014/main" id="{ADC970B3-4108-436F-89FC-A288B217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13" name="Picture 1787">
          <a:extLst>
            <a:ext uri="{FF2B5EF4-FFF2-40B4-BE49-F238E27FC236}">
              <a16:creationId xmlns:a16="http://schemas.microsoft.com/office/drawing/2014/main" id="{151A88D2-7766-4F30-8A57-7688DCF1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14" name="Picture 1787">
          <a:extLst>
            <a:ext uri="{FF2B5EF4-FFF2-40B4-BE49-F238E27FC236}">
              <a16:creationId xmlns:a16="http://schemas.microsoft.com/office/drawing/2014/main" id="{D1D438AE-DB43-4E95-BE4A-DE722CE5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15" name="Picture 1787">
          <a:extLst>
            <a:ext uri="{FF2B5EF4-FFF2-40B4-BE49-F238E27FC236}">
              <a16:creationId xmlns:a16="http://schemas.microsoft.com/office/drawing/2014/main" id="{3EE718F1-3292-46A7-B985-39A7B7F9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16" name="Picture 1787">
          <a:extLst>
            <a:ext uri="{FF2B5EF4-FFF2-40B4-BE49-F238E27FC236}">
              <a16:creationId xmlns:a16="http://schemas.microsoft.com/office/drawing/2014/main" id="{544194DF-E346-46BC-9E08-00D0F280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17" name="Picture 1787">
          <a:extLst>
            <a:ext uri="{FF2B5EF4-FFF2-40B4-BE49-F238E27FC236}">
              <a16:creationId xmlns:a16="http://schemas.microsoft.com/office/drawing/2014/main" id="{3C014CE8-662E-48C8-9BD3-4573FDC2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18" name="Picture 1787">
          <a:extLst>
            <a:ext uri="{FF2B5EF4-FFF2-40B4-BE49-F238E27FC236}">
              <a16:creationId xmlns:a16="http://schemas.microsoft.com/office/drawing/2014/main" id="{8AD01E7F-61DC-41FB-8640-1C8247A8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19" name="Picture 1787">
          <a:extLst>
            <a:ext uri="{FF2B5EF4-FFF2-40B4-BE49-F238E27FC236}">
              <a16:creationId xmlns:a16="http://schemas.microsoft.com/office/drawing/2014/main" id="{7F545BB4-C4C5-4AB1-8D4C-CADFD7B2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20" name="Picture 1787">
          <a:extLst>
            <a:ext uri="{FF2B5EF4-FFF2-40B4-BE49-F238E27FC236}">
              <a16:creationId xmlns:a16="http://schemas.microsoft.com/office/drawing/2014/main" id="{3B49A411-70DF-49B5-9085-8314F931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21" name="Picture 1787">
          <a:extLst>
            <a:ext uri="{FF2B5EF4-FFF2-40B4-BE49-F238E27FC236}">
              <a16:creationId xmlns:a16="http://schemas.microsoft.com/office/drawing/2014/main" id="{D4F29D28-CA0B-482E-80CB-57C07C9E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22" name="Picture 1787">
          <a:extLst>
            <a:ext uri="{FF2B5EF4-FFF2-40B4-BE49-F238E27FC236}">
              <a16:creationId xmlns:a16="http://schemas.microsoft.com/office/drawing/2014/main" id="{5D0CDE74-F274-480E-B8F1-6005571D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23" name="Picture 1787">
          <a:extLst>
            <a:ext uri="{FF2B5EF4-FFF2-40B4-BE49-F238E27FC236}">
              <a16:creationId xmlns:a16="http://schemas.microsoft.com/office/drawing/2014/main" id="{5FCCBCDF-8E22-4568-B13F-4D99AE22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24" name="Picture 1787">
          <a:extLst>
            <a:ext uri="{FF2B5EF4-FFF2-40B4-BE49-F238E27FC236}">
              <a16:creationId xmlns:a16="http://schemas.microsoft.com/office/drawing/2014/main" id="{B576C464-B3E5-4675-89FE-33D260DB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25" name="Picture 1787">
          <a:extLst>
            <a:ext uri="{FF2B5EF4-FFF2-40B4-BE49-F238E27FC236}">
              <a16:creationId xmlns:a16="http://schemas.microsoft.com/office/drawing/2014/main" id="{6FC6E11D-7099-49A9-9FFB-0210FF5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26" name="Picture 1787">
          <a:extLst>
            <a:ext uri="{FF2B5EF4-FFF2-40B4-BE49-F238E27FC236}">
              <a16:creationId xmlns:a16="http://schemas.microsoft.com/office/drawing/2014/main" id="{E91F3043-9463-40EA-851C-2434AED2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27" name="Picture 1787">
          <a:extLst>
            <a:ext uri="{FF2B5EF4-FFF2-40B4-BE49-F238E27FC236}">
              <a16:creationId xmlns:a16="http://schemas.microsoft.com/office/drawing/2014/main" id="{D142F39B-0DDA-4906-AFD7-EEF72A7E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28" name="Picture 1787">
          <a:extLst>
            <a:ext uri="{FF2B5EF4-FFF2-40B4-BE49-F238E27FC236}">
              <a16:creationId xmlns:a16="http://schemas.microsoft.com/office/drawing/2014/main" id="{38133E23-6B9D-481A-9BBC-53C14E2C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29" name="Picture 1787">
          <a:extLst>
            <a:ext uri="{FF2B5EF4-FFF2-40B4-BE49-F238E27FC236}">
              <a16:creationId xmlns:a16="http://schemas.microsoft.com/office/drawing/2014/main" id="{49202266-4684-4015-9066-84E8A395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30" name="Picture 1787">
          <a:extLst>
            <a:ext uri="{FF2B5EF4-FFF2-40B4-BE49-F238E27FC236}">
              <a16:creationId xmlns:a16="http://schemas.microsoft.com/office/drawing/2014/main" id="{6798E1B3-642D-4451-93B3-D45B57E9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131" name="Picture 1798">
          <a:extLst>
            <a:ext uri="{FF2B5EF4-FFF2-40B4-BE49-F238E27FC236}">
              <a16:creationId xmlns:a16="http://schemas.microsoft.com/office/drawing/2014/main" id="{18804E04-722A-4476-815C-D41646AC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132" name="Picture 1798">
          <a:extLst>
            <a:ext uri="{FF2B5EF4-FFF2-40B4-BE49-F238E27FC236}">
              <a16:creationId xmlns:a16="http://schemas.microsoft.com/office/drawing/2014/main" id="{6C145154-6D52-440F-A8DC-33810D45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133" name="Picture 1798">
          <a:extLst>
            <a:ext uri="{FF2B5EF4-FFF2-40B4-BE49-F238E27FC236}">
              <a16:creationId xmlns:a16="http://schemas.microsoft.com/office/drawing/2014/main" id="{99B4822D-AE99-43B0-B5CF-CA45D6EE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134" name="Picture 1798">
          <a:extLst>
            <a:ext uri="{FF2B5EF4-FFF2-40B4-BE49-F238E27FC236}">
              <a16:creationId xmlns:a16="http://schemas.microsoft.com/office/drawing/2014/main" id="{C460ADDD-E797-4650-8196-607E5C18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135" name="Picture 1798">
          <a:extLst>
            <a:ext uri="{FF2B5EF4-FFF2-40B4-BE49-F238E27FC236}">
              <a16:creationId xmlns:a16="http://schemas.microsoft.com/office/drawing/2014/main" id="{4ABF83D9-15C3-4CB2-8D24-7EB8941B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136" name="Picture 1798">
          <a:extLst>
            <a:ext uri="{FF2B5EF4-FFF2-40B4-BE49-F238E27FC236}">
              <a16:creationId xmlns:a16="http://schemas.microsoft.com/office/drawing/2014/main" id="{DF832798-07DC-435D-B898-58A937C8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37" name="Picture 1798">
          <a:extLst>
            <a:ext uri="{FF2B5EF4-FFF2-40B4-BE49-F238E27FC236}">
              <a16:creationId xmlns:a16="http://schemas.microsoft.com/office/drawing/2014/main" id="{AE98A41D-8AA8-4B40-8B97-B1D23907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138" name="Picture 1798">
          <a:extLst>
            <a:ext uri="{FF2B5EF4-FFF2-40B4-BE49-F238E27FC236}">
              <a16:creationId xmlns:a16="http://schemas.microsoft.com/office/drawing/2014/main" id="{3455900D-0FA0-42E2-AC89-335ED917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9525</xdr:colOff>
      <xdr:row>174</xdr:row>
      <xdr:rowOff>9525</xdr:rowOff>
    </xdr:to>
    <xdr:pic>
      <xdr:nvPicPr>
        <xdr:cNvPr id="139" name="Picture 1798">
          <a:extLst>
            <a:ext uri="{FF2B5EF4-FFF2-40B4-BE49-F238E27FC236}">
              <a16:creationId xmlns:a16="http://schemas.microsoft.com/office/drawing/2014/main" id="{259E38E0-C1DE-405F-9C86-CE0D01BA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140" name="Picture 1798">
          <a:extLst>
            <a:ext uri="{FF2B5EF4-FFF2-40B4-BE49-F238E27FC236}">
              <a16:creationId xmlns:a16="http://schemas.microsoft.com/office/drawing/2014/main" id="{BF916DD2-635E-4A7B-8B8F-7883C281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41" name="Picture 1798">
          <a:extLst>
            <a:ext uri="{FF2B5EF4-FFF2-40B4-BE49-F238E27FC236}">
              <a16:creationId xmlns:a16="http://schemas.microsoft.com/office/drawing/2014/main" id="{5F38A23F-2498-4742-B43E-D743EE44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142" name="Picture 1798">
          <a:extLst>
            <a:ext uri="{FF2B5EF4-FFF2-40B4-BE49-F238E27FC236}">
              <a16:creationId xmlns:a16="http://schemas.microsoft.com/office/drawing/2014/main" id="{348BFB6F-D8CD-44F4-8E3E-A541370F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143" name="Picture 1798">
          <a:extLst>
            <a:ext uri="{FF2B5EF4-FFF2-40B4-BE49-F238E27FC236}">
              <a16:creationId xmlns:a16="http://schemas.microsoft.com/office/drawing/2014/main" id="{8D8F949E-26A5-42D5-A52B-3519E269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144" name="Picture 1798">
          <a:extLst>
            <a:ext uri="{FF2B5EF4-FFF2-40B4-BE49-F238E27FC236}">
              <a16:creationId xmlns:a16="http://schemas.microsoft.com/office/drawing/2014/main" id="{768B9EBA-5D74-4EFC-8C21-E40E6C96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145" name="Picture 1798">
          <a:extLst>
            <a:ext uri="{FF2B5EF4-FFF2-40B4-BE49-F238E27FC236}">
              <a16:creationId xmlns:a16="http://schemas.microsoft.com/office/drawing/2014/main" id="{5AFDF8D0-AE69-42EA-A782-323CC28C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146" name="Picture 1798">
          <a:extLst>
            <a:ext uri="{FF2B5EF4-FFF2-40B4-BE49-F238E27FC236}">
              <a16:creationId xmlns:a16="http://schemas.microsoft.com/office/drawing/2014/main" id="{9457AFDB-DE48-4679-8E90-49FC4BC4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147" name="Picture 1798">
          <a:extLst>
            <a:ext uri="{FF2B5EF4-FFF2-40B4-BE49-F238E27FC236}">
              <a16:creationId xmlns:a16="http://schemas.microsoft.com/office/drawing/2014/main" id="{8674EB22-E354-4013-96D6-641B6324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148" name="Picture 1798">
          <a:extLst>
            <a:ext uri="{FF2B5EF4-FFF2-40B4-BE49-F238E27FC236}">
              <a16:creationId xmlns:a16="http://schemas.microsoft.com/office/drawing/2014/main" id="{9CC56CBD-F0A0-4323-BA08-4F8FD1F1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149" name="Picture 1798">
          <a:extLst>
            <a:ext uri="{FF2B5EF4-FFF2-40B4-BE49-F238E27FC236}">
              <a16:creationId xmlns:a16="http://schemas.microsoft.com/office/drawing/2014/main" id="{55A9358A-EE8D-4D8F-B700-316206BC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50" name="Picture 1798">
          <a:extLst>
            <a:ext uri="{FF2B5EF4-FFF2-40B4-BE49-F238E27FC236}">
              <a16:creationId xmlns:a16="http://schemas.microsoft.com/office/drawing/2014/main" id="{A6B34B3D-03FB-4D20-A40C-7C393EFA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151" name="Picture 1798">
          <a:extLst>
            <a:ext uri="{FF2B5EF4-FFF2-40B4-BE49-F238E27FC236}">
              <a16:creationId xmlns:a16="http://schemas.microsoft.com/office/drawing/2014/main" id="{E09199CA-DC3C-4971-AE24-94BB0A17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52" name="Picture 1798">
          <a:extLst>
            <a:ext uri="{FF2B5EF4-FFF2-40B4-BE49-F238E27FC236}">
              <a16:creationId xmlns:a16="http://schemas.microsoft.com/office/drawing/2014/main" id="{15D2A248-9EBE-407E-8A95-5D6B6DB0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53" name="Picture 1798">
          <a:extLst>
            <a:ext uri="{FF2B5EF4-FFF2-40B4-BE49-F238E27FC236}">
              <a16:creationId xmlns:a16="http://schemas.microsoft.com/office/drawing/2014/main" id="{B39F3CE4-E70E-4E85-BA6D-862E06A0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54" name="Picture 1798">
          <a:extLst>
            <a:ext uri="{FF2B5EF4-FFF2-40B4-BE49-F238E27FC236}">
              <a16:creationId xmlns:a16="http://schemas.microsoft.com/office/drawing/2014/main" id="{392DB81E-DEFA-4535-8A9B-D844BB48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55" name="Picture 1798">
          <a:extLst>
            <a:ext uri="{FF2B5EF4-FFF2-40B4-BE49-F238E27FC236}">
              <a16:creationId xmlns:a16="http://schemas.microsoft.com/office/drawing/2014/main" id="{1FA40D02-1CF7-4E91-B892-2D10CA2A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56" name="Picture 1798">
          <a:extLst>
            <a:ext uri="{FF2B5EF4-FFF2-40B4-BE49-F238E27FC236}">
              <a16:creationId xmlns:a16="http://schemas.microsoft.com/office/drawing/2014/main" id="{D74C8130-9C42-4110-B4D8-50E27D5C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57" name="Picture 1798">
          <a:extLst>
            <a:ext uri="{FF2B5EF4-FFF2-40B4-BE49-F238E27FC236}">
              <a16:creationId xmlns:a16="http://schemas.microsoft.com/office/drawing/2014/main" id="{AD6A1D42-FFE3-4C81-8C5B-12A803FB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8" name="Picture 1798">
          <a:extLst>
            <a:ext uri="{FF2B5EF4-FFF2-40B4-BE49-F238E27FC236}">
              <a16:creationId xmlns:a16="http://schemas.microsoft.com/office/drawing/2014/main" id="{4DC6AA63-FCE1-4ECA-ABE7-6B220568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9" name="Picture 1798">
          <a:extLst>
            <a:ext uri="{FF2B5EF4-FFF2-40B4-BE49-F238E27FC236}">
              <a16:creationId xmlns:a16="http://schemas.microsoft.com/office/drawing/2014/main" id="{E621C3EC-B236-4FA9-A85C-27959B1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60" name="Picture 1798">
          <a:extLst>
            <a:ext uri="{FF2B5EF4-FFF2-40B4-BE49-F238E27FC236}">
              <a16:creationId xmlns:a16="http://schemas.microsoft.com/office/drawing/2014/main" id="{7A4B9E4F-82E6-410A-9543-6FC43F84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61" name="Picture 1798">
          <a:extLst>
            <a:ext uri="{FF2B5EF4-FFF2-40B4-BE49-F238E27FC236}">
              <a16:creationId xmlns:a16="http://schemas.microsoft.com/office/drawing/2014/main" id="{85D6FBD1-9AC1-4499-823E-82EE1DDB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62" name="Picture 1798">
          <a:extLst>
            <a:ext uri="{FF2B5EF4-FFF2-40B4-BE49-F238E27FC236}">
              <a16:creationId xmlns:a16="http://schemas.microsoft.com/office/drawing/2014/main" id="{CF8CD4D4-4AAF-40BE-B1E8-7603D81A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63" name="Picture 1798">
          <a:extLst>
            <a:ext uri="{FF2B5EF4-FFF2-40B4-BE49-F238E27FC236}">
              <a16:creationId xmlns:a16="http://schemas.microsoft.com/office/drawing/2014/main" id="{303427AD-D991-429F-A32F-31F59AEE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164" name="Picture 1798">
          <a:extLst>
            <a:ext uri="{FF2B5EF4-FFF2-40B4-BE49-F238E27FC236}">
              <a16:creationId xmlns:a16="http://schemas.microsoft.com/office/drawing/2014/main" id="{2CB65B00-D2CD-49B4-AE8D-A85C646B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165" name="Picture 1798">
          <a:extLst>
            <a:ext uri="{FF2B5EF4-FFF2-40B4-BE49-F238E27FC236}">
              <a16:creationId xmlns:a16="http://schemas.microsoft.com/office/drawing/2014/main" id="{7DA833B5-CCFD-4852-9372-F22DA57C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166" name="Picture 1798">
          <a:extLst>
            <a:ext uri="{FF2B5EF4-FFF2-40B4-BE49-F238E27FC236}">
              <a16:creationId xmlns:a16="http://schemas.microsoft.com/office/drawing/2014/main" id="{1E78E70B-90D8-4CCE-84C7-0708B66A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167" name="Picture 1798">
          <a:extLst>
            <a:ext uri="{FF2B5EF4-FFF2-40B4-BE49-F238E27FC236}">
              <a16:creationId xmlns:a16="http://schemas.microsoft.com/office/drawing/2014/main" id="{294F2216-8817-4438-B52E-A4EC3EFB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68" name="Picture 1798">
          <a:extLst>
            <a:ext uri="{FF2B5EF4-FFF2-40B4-BE49-F238E27FC236}">
              <a16:creationId xmlns:a16="http://schemas.microsoft.com/office/drawing/2014/main" id="{922A588C-31AD-4E61-BFA8-AD96049A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69" name="Picture 1798">
          <a:extLst>
            <a:ext uri="{FF2B5EF4-FFF2-40B4-BE49-F238E27FC236}">
              <a16:creationId xmlns:a16="http://schemas.microsoft.com/office/drawing/2014/main" id="{03206FCE-4846-4846-ABB7-5FA80086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70" name="Picture 1798">
          <a:extLst>
            <a:ext uri="{FF2B5EF4-FFF2-40B4-BE49-F238E27FC236}">
              <a16:creationId xmlns:a16="http://schemas.microsoft.com/office/drawing/2014/main" id="{465C85A2-AAC0-479C-9EEF-1EF8258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71" name="Picture 1798">
          <a:extLst>
            <a:ext uri="{FF2B5EF4-FFF2-40B4-BE49-F238E27FC236}">
              <a16:creationId xmlns:a16="http://schemas.microsoft.com/office/drawing/2014/main" id="{B83F0C6A-01BA-41A5-9AB5-8C24BE13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72" name="Picture 1798">
          <a:extLst>
            <a:ext uri="{FF2B5EF4-FFF2-40B4-BE49-F238E27FC236}">
              <a16:creationId xmlns:a16="http://schemas.microsoft.com/office/drawing/2014/main" id="{A1726C72-16B7-4F02-8D2D-B175A680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73" name="Picture 1798">
          <a:extLst>
            <a:ext uri="{FF2B5EF4-FFF2-40B4-BE49-F238E27FC236}">
              <a16:creationId xmlns:a16="http://schemas.microsoft.com/office/drawing/2014/main" id="{717551EB-3D80-4E58-A1A7-81B59DA8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74" name="Picture 1798">
          <a:extLst>
            <a:ext uri="{FF2B5EF4-FFF2-40B4-BE49-F238E27FC236}">
              <a16:creationId xmlns:a16="http://schemas.microsoft.com/office/drawing/2014/main" id="{34B3F2FA-FC42-408F-BCEA-D26F4755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75" name="Picture 1798">
          <a:extLst>
            <a:ext uri="{FF2B5EF4-FFF2-40B4-BE49-F238E27FC236}">
              <a16:creationId xmlns:a16="http://schemas.microsoft.com/office/drawing/2014/main" id="{94831AAA-A091-45EE-B172-6EEB7E12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76" name="Picture 1798">
          <a:extLst>
            <a:ext uri="{FF2B5EF4-FFF2-40B4-BE49-F238E27FC236}">
              <a16:creationId xmlns:a16="http://schemas.microsoft.com/office/drawing/2014/main" id="{11AF0DD6-B266-42A5-8ACA-D97F8D37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77" name="Picture 1798">
          <a:extLst>
            <a:ext uri="{FF2B5EF4-FFF2-40B4-BE49-F238E27FC236}">
              <a16:creationId xmlns:a16="http://schemas.microsoft.com/office/drawing/2014/main" id="{A72CC109-4286-4294-9CB6-61913E58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178" name="Picture 1798">
          <a:extLst>
            <a:ext uri="{FF2B5EF4-FFF2-40B4-BE49-F238E27FC236}">
              <a16:creationId xmlns:a16="http://schemas.microsoft.com/office/drawing/2014/main" id="{B64B60F8-229E-45F0-B05E-DDF72828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179" name="Picture 1798">
          <a:extLst>
            <a:ext uri="{FF2B5EF4-FFF2-40B4-BE49-F238E27FC236}">
              <a16:creationId xmlns:a16="http://schemas.microsoft.com/office/drawing/2014/main" id="{5FAD10B5-BC4B-4693-A204-5BD9029E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180" name="Picture 1798">
          <a:extLst>
            <a:ext uri="{FF2B5EF4-FFF2-40B4-BE49-F238E27FC236}">
              <a16:creationId xmlns:a16="http://schemas.microsoft.com/office/drawing/2014/main" id="{233B22C9-0DB1-4488-B4AE-DE13CCA1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181" name="Picture 1798">
          <a:extLst>
            <a:ext uri="{FF2B5EF4-FFF2-40B4-BE49-F238E27FC236}">
              <a16:creationId xmlns:a16="http://schemas.microsoft.com/office/drawing/2014/main" id="{77424E25-B26E-4EB2-91DE-482484B6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182" name="Picture 1798">
          <a:extLst>
            <a:ext uri="{FF2B5EF4-FFF2-40B4-BE49-F238E27FC236}">
              <a16:creationId xmlns:a16="http://schemas.microsoft.com/office/drawing/2014/main" id="{A0690DC9-F501-44BC-8DFF-1177DCE1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183" name="Picture 1798">
          <a:extLst>
            <a:ext uri="{FF2B5EF4-FFF2-40B4-BE49-F238E27FC236}">
              <a16:creationId xmlns:a16="http://schemas.microsoft.com/office/drawing/2014/main" id="{03083F45-FA22-433C-A4D4-1F43FBEA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184" name="Picture 1798">
          <a:extLst>
            <a:ext uri="{FF2B5EF4-FFF2-40B4-BE49-F238E27FC236}">
              <a16:creationId xmlns:a16="http://schemas.microsoft.com/office/drawing/2014/main" id="{210A7355-8E31-47AE-93BA-F8A2E20D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9525</xdr:colOff>
      <xdr:row>174</xdr:row>
      <xdr:rowOff>9525</xdr:rowOff>
    </xdr:to>
    <xdr:pic>
      <xdr:nvPicPr>
        <xdr:cNvPr id="185" name="Picture 1798">
          <a:extLst>
            <a:ext uri="{FF2B5EF4-FFF2-40B4-BE49-F238E27FC236}">
              <a16:creationId xmlns:a16="http://schemas.microsoft.com/office/drawing/2014/main" id="{ED644AF5-AF8A-4C07-89B4-A336D854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186" name="Picture 1798">
          <a:extLst>
            <a:ext uri="{FF2B5EF4-FFF2-40B4-BE49-F238E27FC236}">
              <a16:creationId xmlns:a16="http://schemas.microsoft.com/office/drawing/2014/main" id="{00B1691E-AB30-4342-9A97-5F6FD384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187" name="Picture 1798">
          <a:extLst>
            <a:ext uri="{FF2B5EF4-FFF2-40B4-BE49-F238E27FC236}">
              <a16:creationId xmlns:a16="http://schemas.microsoft.com/office/drawing/2014/main" id="{B6899146-8318-4FD7-B1A2-34AC4DEF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188" name="Picture 1798">
          <a:extLst>
            <a:ext uri="{FF2B5EF4-FFF2-40B4-BE49-F238E27FC236}">
              <a16:creationId xmlns:a16="http://schemas.microsoft.com/office/drawing/2014/main" id="{B42D73C8-757A-4FDA-923D-7A4C722A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189" name="Picture 1798">
          <a:extLst>
            <a:ext uri="{FF2B5EF4-FFF2-40B4-BE49-F238E27FC236}">
              <a16:creationId xmlns:a16="http://schemas.microsoft.com/office/drawing/2014/main" id="{5D530189-B39E-412F-97A0-1492DB46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190" name="Picture 1798">
          <a:extLst>
            <a:ext uri="{FF2B5EF4-FFF2-40B4-BE49-F238E27FC236}">
              <a16:creationId xmlns:a16="http://schemas.microsoft.com/office/drawing/2014/main" id="{DBFB27AD-85A8-48F5-A7B0-8501A1A9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191" name="Picture 1798">
          <a:extLst>
            <a:ext uri="{FF2B5EF4-FFF2-40B4-BE49-F238E27FC236}">
              <a16:creationId xmlns:a16="http://schemas.microsoft.com/office/drawing/2014/main" id="{60409145-984F-40F3-8EA6-98B90397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192" name="Picture 1798">
          <a:extLst>
            <a:ext uri="{FF2B5EF4-FFF2-40B4-BE49-F238E27FC236}">
              <a16:creationId xmlns:a16="http://schemas.microsoft.com/office/drawing/2014/main" id="{39AA2D5C-1A0E-4023-8C78-054A8E06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193" name="Picture 1798">
          <a:extLst>
            <a:ext uri="{FF2B5EF4-FFF2-40B4-BE49-F238E27FC236}">
              <a16:creationId xmlns:a16="http://schemas.microsoft.com/office/drawing/2014/main" id="{7CCB380C-051B-40F9-AE26-88956ECE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194" name="Picture 1798">
          <a:extLst>
            <a:ext uri="{FF2B5EF4-FFF2-40B4-BE49-F238E27FC236}">
              <a16:creationId xmlns:a16="http://schemas.microsoft.com/office/drawing/2014/main" id="{5F6E680C-2925-4E39-A285-ACC70C04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195" name="Picture 1798">
          <a:extLst>
            <a:ext uri="{FF2B5EF4-FFF2-40B4-BE49-F238E27FC236}">
              <a16:creationId xmlns:a16="http://schemas.microsoft.com/office/drawing/2014/main" id="{EC58F5EE-76A6-426C-9B2D-D741AA19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96" name="Picture 1798">
          <a:extLst>
            <a:ext uri="{FF2B5EF4-FFF2-40B4-BE49-F238E27FC236}">
              <a16:creationId xmlns:a16="http://schemas.microsoft.com/office/drawing/2014/main" id="{CDC83B3A-89BB-41E9-B3E7-A9E24D75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197" name="Picture 1798">
          <a:extLst>
            <a:ext uri="{FF2B5EF4-FFF2-40B4-BE49-F238E27FC236}">
              <a16:creationId xmlns:a16="http://schemas.microsoft.com/office/drawing/2014/main" id="{5C773D74-290A-432C-A5E2-D47FC07C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98" name="Picture 1798">
          <a:extLst>
            <a:ext uri="{FF2B5EF4-FFF2-40B4-BE49-F238E27FC236}">
              <a16:creationId xmlns:a16="http://schemas.microsoft.com/office/drawing/2014/main" id="{E2461547-123D-4E2A-BA4F-C652232F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99" name="Picture 1798">
          <a:extLst>
            <a:ext uri="{FF2B5EF4-FFF2-40B4-BE49-F238E27FC236}">
              <a16:creationId xmlns:a16="http://schemas.microsoft.com/office/drawing/2014/main" id="{19091D9C-35AD-4313-8C19-FE35FFBC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00" name="Picture 1798">
          <a:extLst>
            <a:ext uri="{FF2B5EF4-FFF2-40B4-BE49-F238E27FC236}">
              <a16:creationId xmlns:a16="http://schemas.microsoft.com/office/drawing/2014/main" id="{923E4C52-BEC0-4E1B-A1E5-69D39B9D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01" name="Picture 1798">
          <a:extLst>
            <a:ext uri="{FF2B5EF4-FFF2-40B4-BE49-F238E27FC236}">
              <a16:creationId xmlns:a16="http://schemas.microsoft.com/office/drawing/2014/main" id="{7DC4059D-C9F8-4F7F-A494-3FA7C147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02" name="Picture 1798">
          <a:extLst>
            <a:ext uri="{FF2B5EF4-FFF2-40B4-BE49-F238E27FC236}">
              <a16:creationId xmlns:a16="http://schemas.microsoft.com/office/drawing/2014/main" id="{2C25582B-E74C-40E8-A7BE-776A4D18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03" name="Picture 1798">
          <a:extLst>
            <a:ext uri="{FF2B5EF4-FFF2-40B4-BE49-F238E27FC236}">
              <a16:creationId xmlns:a16="http://schemas.microsoft.com/office/drawing/2014/main" id="{3B8DB6A1-3E88-4AEE-AD33-6FB85463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04" name="Picture 1798">
          <a:extLst>
            <a:ext uri="{FF2B5EF4-FFF2-40B4-BE49-F238E27FC236}">
              <a16:creationId xmlns:a16="http://schemas.microsoft.com/office/drawing/2014/main" id="{42978BD2-C7E3-4AC6-B5F7-7EED3F3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205" name="Picture 1798">
          <a:extLst>
            <a:ext uri="{FF2B5EF4-FFF2-40B4-BE49-F238E27FC236}">
              <a16:creationId xmlns:a16="http://schemas.microsoft.com/office/drawing/2014/main" id="{42D23B04-8B81-4115-A099-ACB1F68E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06" name="Picture 1798">
          <a:extLst>
            <a:ext uri="{FF2B5EF4-FFF2-40B4-BE49-F238E27FC236}">
              <a16:creationId xmlns:a16="http://schemas.microsoft.com/office/drawing/2014/main" id="{EDA7519C-4710-4861-96E7-E9273860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07" name="Picture 1798">
          <a:extLst>
            <a:ext uri="{FF2B5EF4-FFF2-40B4-BE49-F238E27FC236}">
              <a16:creationId xmlns:a16="http://schemas.microsoft.com/office/drawing/2014/main" id="{5C875BF9-BE30-41B9-B5E7-B50666F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08" name="Picture 1798">
          <a:extLst>
            <a:ext uri="{FF2B5EF4-FFF2-40B4-BE49-F238E27FC236}">
              <a16:creationId xmlns:a16="http://schemas.microsoft.com/office/drawing/2014/main" id="{B334095A-975F-498E-8261-C8594DEA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09" name="Picture 1798">
          <a:extLst>
            <a:ext uri="{FF2B5EF4-FFF2-40B4-BE49-F238E27FC236}">
              <a16:creationId xmlns:a16="http://schemas.microsoft.com/office/drawing/2014/main" id="{50B56C95-34CB-4FD2-8B16-EE785BE7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10" name="Picture 1798">
          <a:extLst>
            <a:ext uri="{FF2B5EF4-FFF2-40B4-BE49-F238E27FC236}">
              <a16:creationId xmlns:a16="http://schemas.microsoft.com/office/drawing/2014/main" id="{C79C274D-9356-48EF-B2AD-69B47865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211" name="Picture 1798">
          <a:extLst>
            <a:ext uri="{FF2B5EF4-FFF2-40B4-BE49-F238E27FC236}">
              <a16:creationId xmlns:a16="http://schemas.microsoft.com/office/drawing/2014/main" id="{79A0B8F0-481C-40A4-8AFC-F094D4E7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212" name="Picture 1798">
          <a:extLst>
            <a:ext uri="{FF2B5EF4-FFF2-40B4-BE49-F238E27FC236}">
              <a16:creationId xmlns:a16="http://schemas.microsoft.com/office/drawing/2014/main" id="{872660AD-6147-482D-AEE1-CA005FAC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213" name="Picture 1798">
          <a:extLst>
            <a:ext uri="{FF2B5EF4-FFF2-40B4-BE49-F238E27FC236}">
              <a16:creationId xmlns:a16="http://schemas.microsoft.com/office/drawing/2014/main" id="{75B34F2C-A8F7-49D7-B5D9-9A657AF1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14" name="Picture 1798">
          <a:extLst>
            <a:ext uri="{FF2B5EF4-FFF2-40B4-BE49-F238E27FC236}">
              <a16:creationId xmlns:a16="http://schemas.microsoft.com/office/drawing/2014/main" id="{7F21716C-17E5-45F4-9E40-A4D1DCDA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15" name="Picture 1798">
          <a:extLst>
            <a:ext uri="{FF2B5EF4-FFF2-40B4-BE49-F238E27FC236}">
              <a16:creationId xmlns:a16="http://schemas.microsoft.com/office/drawing/2014/main" id="{E9FC9E3F-54FD-4338-94A3-92255D9C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16" name="Picture 1798">
          <a:extLst>
            <a:ext uri="{FF2B5EF4-FFF2-40B4-BE49-F238E27FC236}">
              <a16:creationId xmlns:a16="http://schemas.microsoft.com/office/drawing/2014/main" id="{73E06AC2-17F7-4E44-A287-9E1F4AF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17" name="Picture 1798">
          <a:extLst>
            <a:ext uri="{FF2B5EF4-FFF2-40B4-BE49-F238E27FC236}">
              <a16:creationId xmlns:a16="http://schemas.microsoft.com/office/drawing/2014/main" id="{59D2B6AB-FB83-41DD-8D3C-0C13D4D9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218" name="Picture 1798">
          <a:extLst>
            <a:ext uri="{FF2B5EF4-FFF2-40B4-BE49-F238E27FC236}">
              <a16:creationId xmlns:a16="http://schemas.microsoft.com/office/drawing/2014/main" id="{98EA7C77-BB50-484F-87E1-34FA3583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19" name="Picture 1798">
          <a:extLst>
            <a:ext uri="{FF2B5EF4-FFF2-40B4-BE49-F238E27FC236}">
              <a16:creationId xmlns:a16="http://schemas.microsoft.com/office/drawing/2014/main" id="{FA45D10C-A467-41B1-883D-D636770E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20" name="Picture 1798">
          <a:extLst>
            <a:ext uri="{FF2B5EF4-FFF2-40B4-BE49-F238E27FC236}">
              <a16:creationId xmlns:a16="http://schemas.microsoft.com/office/drawing/2014/main" id="{D26CC66E-14A6-4738-9009-5BB74763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221" name="Picture 1798">
          <a:extLst>
            <a:ext uri="{FF2B5EF4-FFF2-40B4-BE49-F238E27FC236}">
              <a16:creationId xmlns:a16="http://schemas.microsoft.com/office/drawing/2014/main" id="{5B20C6CF-7725-4956-9A1D-9EE6D95D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22" name="Picture 1798">
          <a:extLst>
            <a:ext uri="{FF2B5EF4-FFF2-40B4-BE49-F238E27FC236}">
              <a16:creationId xmlns:a16="http://schemas.microsoft.com/office/drawing/2014/main" id="{7EF2D53E-B7BB-46CA-9D71-CC456E21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23" name="Picture 1798">
          <a:extLst>
            <a:ext uri="{FF2B5EF4-FFF2-40B4-BE49-F238E27FC236}">
              <a16:creationId xmlns:a16="http://schemas.microsoft.com/office/drawing/2014/main" id="{69BA7F3E-26BA-4938-B234-5179E079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24" name="Picture 1787">
          <a:extLst>
            <a:ext uri="{FF2B5EF4-FFF2-40B4-BE49-F238E27FC236}">
              <a16:creationId xmlns:a16="http://schemas.microsoft.com/office/drawing/2014/main" id="{F22D4E7E-AD09-4985-8652-DC932483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225" name="Picture 1787">
          <a:extLst>
            <a:ext uri="{FF2B5EF4-FFF2-40B4-BE49-F238E27FC236}">
              <a16:creationId xmlns:a16="http://schemas.microsoft.com/office/drawing/2014/main" id="{875D0401-218A-4774-A4D3-104C8F61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226" name="Picture 1787">
          <a:extLst>
            <a:ext uri="{FF2B5EF4-FFF2-40B4-BE49-F238E27FC236}">
              <a16:creationId xmlns:a16="http://schemas.microsoft.com/office/drawing/2014/main" id="{57292468-0584-4A5C-BD55-E98C8EB8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227" name="Picture 1787">
          <a:extLst>
            <a:ext uri="{FF2B5EF4-FFF2-40B4-BE49-F238E27FC236}">
              <a16:creationId xmlns:a16="http://schemas.microsoft.com/office/drawing/2014/main" id="{DD286D64-1982-43E9-9968-4E502A1D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228" name="Picture 1787">
          <a:extLst>
            <a:ext uri="{FF2B5EF4-FFF2-40B4-BE49-F238E27FC236}">
              <a16:creationId xmlns:a16="http://schemas.microsoft.com/office/drawing/2014/main" id="{4B6E0C55-AFFC-4BED-99FE-7A39CEEF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229" name="Picture 1787">
          <a:extLst>
            <a:ext uri="{FF2B5EF4-FFF2-40B4-BE49-F238E27FC236}">
              <a16:creationId xmlns:a16="http://schemas.microsoft.com/office/drawing/2014/main" id="{89F62746-F847-4C12-92E9-C40B4F6D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230" name="Picture 1787">
          <a:extLst>
            <a:ext uri="{FF2B5EF4-FFF2-40B4-BE49-F238E27FC236}">
              <a16:creationId xmlns:a16="http://schemas.microsoft.com/office/drawing/2014/main" id="{1B1AD084-9D78-4283-8902-8401D1CD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231" name="Picture 1787">
          <a:extLst>
            <a:ext uri="{FF2B5EF4-FFF2-40B4-BE49-F238E27FC236}">
              <a16:creationId xmlns:a16="http://schemas.microsoft.com/office/drawing/2014/main" id="{727730B2-4E8E-4DC1-992C-4B98B6FB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232" name="Picture 1787">
          <a:extLst>
            <a:ext uri="{FF2B5EF4-FFF2-40B4-BE49-F238E27FC236}">
              <a16:creationId xmlns:a16="http://schemas.microsoft.com/office/drawing/2014/main" id="{621CF243-14CD-42FD-901C-31AD7969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33" name="Picture 1787">
          <a:extLst>
            <a:ext uri="{FF2B5EF4-FFF2-40B4-BE49-F238E27FC236}">
              <a16:creationId xmlns:a16="http://schemas.microsoft.com/office/drawing/2014/main" id="{84CFC54E-A244-45E6-A562-0B21ABB2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234" name="Picture 1787">
          <a:extLst>
            <a:ext uri="{FF2B5EF4-FFF2-40B4-BE49-F238E27FC236}">
              <a16:creationId xmlns:a16="http://schemas.microsoft.com/office/drawing/2014/main" id="{A722E15D-ACF6-4F15-8195-B350EF7F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35" name="Picture 1787">
          <a:extLst>
            <a:ext uri="{FF2B5EF4-FFF2-40B4-BE49-F238E27FC236}">
              <a16:creationId xmlns:a16="http://schemas.microsoft.com/office/drawing/2014/main" id="{61DC56EC-CF7D-46BC-B791-328C5988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236" name="Picture 1787">
          <a:extLst>
            <a:ext uri="{FF2B5EF4-FFF2-40B4-BE49-F238E27FC236}">
              <a16:creationId xmlns:a16="http://schemas.microsoft.com/office/drawing/2014/main" id="{AC68599E-84F1-4DB2-996A-D165EE37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237" name="Picture 1787">
          <a:extLst>
            <a:ext uri="{FF2B5EF4-FFF2-40B4-BE49-F238E27FC236}">
              <a16:creationId xmlns:a16="http://schemas.microsoft.com/office/drawing/2014/main" id="{9083EBA7-576A-444F-80CA-56E1D2FF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238" name="Picture 1787">
          <a:extLst>
            <a:ext uri="{FF2B5EF4-FFF2-40B4-BE49-F238E27FC236}">
              <a16:creationId xmlns:a16="http://schemas.microsoft.com/office/drawing/2014/main" id="{3D156229-D556-40C9-9A30-61933B21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239" name="Picture 1787">
          <a:extLst>
            <a:ext uri="{FF2B5EF4-FFF2-40B4-BE49-F238E27FC236}">
              <a16:creationId xmlns:a16="http://schemas.microsoft.com/office/drawing/2014/main" id="{34C1312F-B4BE-4BBD-B6E1-B7079743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240" name="Picture 1787">
          <a:extLst>
            <a:ext uri="{FF2B5EF4-FFF2-40B4-BE49-F238E27FC236}">
              <a16:creationId xmlns:a16="http://schemas.microsoft.com/office/drawing/2014/main" id="{6384F0F6-D2C2-4805-97C7-03EC831D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302" name="Picture 1787">
          <a:extLst>
            <a:ext uri="{FF2B5EF4-FFF2-40B4-BE49-F238E27FC236}">
              <a16:creationId xmlns:a16="http://schemas.microsoft.com/office/drawing/2014/main" id="{0259F3D4-9DA7-40F1-A4A8-3E8FF560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303" name="Picture 1787">
          <a:extLst>
            <a:ext uri="{FF2B5EF4-FFF2-40B4-BE49-F238E27FC236}">
              <a16:creationId xmlns:a16="http://schemas.microsoft.com/office/drawing/2014/main" id="{80BEBFFE-809A-4C46-BA0A-4F4404EB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4" name="Picture 1787">
          <a:extLst>
            <a:ext uri="{FF2B5EF4-FFF2-40B4-BE49-F238E27FC236}">
              <a16:creationId xmlns:a16="http://schemas.microsoft.com/office/drawing/2014/main" id="{ECAC4312-A581-4D92-A327-DC045F23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305" name="Picture 1787">
          <a:extLst>
            <a:ext uri="{FF2B5EF4-FFF2-40B4-BE49-F238E27FC236}">
              <a16:creationId xmlns:a16="http://schemas.microsoft.com/office/drawing/2014/main" id="{51A6568B-371B-47AE-BD92-5BE93797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306" name="Picture 1787">
          <a:extLst>
            <a:ext uri="{FF2B5EF4-FFF2-40B4-BE49-F238E27FC236}">
              <a16:creationId xmlns:a16="http://schemas.microsoft.com/office/drawing/2014/main" id="{91C241C8-E4AB-4D73-8BFC-E9667229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307" name="Picture 1787">
          <a:extLst>
            <a:ext uri="{FF2B5EF4-FFF2-40B4-BE49-F238E27FC236}">
              <a16:creationId xmlns:a16="http://schemas.microsoft.com/office/drawing/2014/main" id="{801FB8B6-AFCB-4CF8-BC1F-B3F87BE6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308" name="Picture 1787">
          <a:extLst>
            <a:ext uri="{FF2B5EF4-FFF2-40B4-BE49-F238E27FC236}">
              <a16:creationId xmlns:a16="http://schemas.microsoft.com/office/drawing/2014/main" id="{9C88E054-994B-4447-A00C-FF5F8630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309" name="Picture 1787">
          <a:extLst>
            <a:ext uri="{FF2B5EF4-FFF2-40B4-BE49-F238E27FC236}">
              <a16:creationId xmlns:a16="http://schemas.microsoft.com/office/drawing/2014/main" id="{1FF23902-FE30-40BE-84C8-BEA99A55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310" name="Picture 1787">
          <a:extLst>
            <a:ext uri="{FF2B5EF4-FFF2-40B4-BE49-F238E27FC236}">
              <a16:creationId xmlns:a16="http://schemas.microsoft.com/office/drawing/2014/main" id="{FAE71E43-67A1-4258-961F-890E33AC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311" name="Picture 1787">
          <a:extLst>
            <a:ext uri="{FF2B5EF4-FFF2-40B4-BE49-F238E27FC236}">
              <a16:creationId xmlns:a16="http://schemas.microsoft.com/office/drawing/2014/main" id="{19C6F548-E452-4D73-9FB2-4182972C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312" name="Picture 1787">
          <a:extLst>
            <a:ext uri="{FF2B5EF4-FFF2-40B4-BE49-F238E27FC236}">
              <a16:creationId xmlns:a16="http://schemas.microsoft.com/office/drawing/2014/main" id="{E1F8B8F8-984C-4709-B7E7-312B3E1F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313" name="Picture 1787">
          <a:extLst>
            <a:ext uri="{FF2B5EF4-FFF2-40B4-BE49-F238E27FC236}">
              <a16:creationId xmlns:a16="http://schemas.microsoft.com/office/drawing/2014/main" id="{BDA10B0A-4776-4847-A0E1-6837C388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314" name="Picture 1787">
          <a:extLst>
            <a:ext uri="{FF2B5EF4-FFF2-40B4-BE49-F238E27FC236}">
              <a16:creationId xmlns:a16="http://schemas.microsoft.com/office/drawing/2014/main" id="{CC5CC813-6BFF-4F13-8493-E4EC1D3F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315" name="Picture 1787">
          <a:extLst>
            <a:ext uri="{FF2B5EF4-FFF2-40B4-BE49-F238E27FC236}">
              <a16:creationId xmlns:a16="http://schemas.microsoft.com/office/drawing/2014/main" id="{C017B2AD-D1BC-45D9-B95C-7A515210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316" name="Picture 1787">
          <a:extLst>
            <a:ext uri="{FF2B5EF4-FFF2-40B4-BE49-F238E27FC236}">
              <a16:creationId xmlns:a16="http://schemas.microsoft.com/office/drawing/2014/main" id="{311C002C-C53B-4C0A-AE52-7694D2C1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317" name="Picture 1787">
          <a:extLst>
            <a:ext uri="{FF2B5EF4-FFF2-40B4-BE49-F238E27FC236}">
              <a16:creationId xmlns:a16="http://schemas.microsoft.com/office/drawing/2014/main" id="{099B0D7F-EAD9-4FA4-ABEC-89136787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318" name="Picture 1787">
          <a:extLst>
            <a:ext uri="{FF2B5EF4-FFF2-40B4-BE49-F238E27FC236}">
              <a16:creationId xmlns:a16="http://schemas.microsoft.com/office/drawing/2014/main" id="{750E3C03-5F04-4DEB-994C-DF558819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319" name="Picture 1787">
          <a:extLst>
            <a:ext uri="{FF2B5EF4-FFF2-40B4-BE49-F238E27FC236}">
              <a16:creationId xmlns:a16="http://schemas.microsoft.com/office/drawing/2014/main" id="{A30FA67D-43A0-46A5-91A9-2D7C9691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320" name="Picture 1787">
          <a:extLst>
            <a:ext uri="{FF2B5EF4-FFF2-40B4-BE49-F238E27FC236}">
              <a16:creationId xmlns:a16="http://schemas.microsoft.com/office/drawing/2014/main" id="{71F31C85-5758-425B-B3EE-31C978CF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321" name="Picture 1787">
          <a:extLst>
            <a:ext uri="{FF2B5EF4-FFF2-40B4-BE49-F238E27FC236}">
              <a16:creationId xmlns:a16="http://schemas.microsoft.com/office/drawing/2014/main" id="{74D265AF-034B-4225-9060-6870F10A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322" name="Picture 1787">
          <a:extLst>
            <a:ext uri="{FF2B5EF4-FFF2-40B4-BE49-F238E27FC236}">
              <a16:creationId xmlns:a16="http://schemas.microsoft.com/office/drawing/2014/main" id="{C7E2DDF2-35B0-476D-9391-2C352D2D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323" name="Picture 1787">
          <a:extLst>
            <a:ext uri="{FF2B5EF4-FFF2-40B4-BE49-F238E27FC236}">
              <a16:creationId xmlns:a16="http://schemas.microsoft.com/office/drawing/2014/main" id="{2F9152F4-8FFF-4627-80B9-D406F4E1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324" name="Picture 1787">
          <a:extLst>
            <a:ext uri="{FF2B5EF4-FFF2-40B4-BE49-F238E27FC236}">
              <a16:creationId xmlns:a16="http://schemas.microsoft.com/office/drawing/2014/main" id="{6049F4D0-3B20-4275-AB0E-C53EA93D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325" name="Picture 1787">
          <a:extLst>
            <a:ext uri="{FF2B5EF4-FFF2-40B4-BE49-F238E27FC236}">
              <a16:creationId xmlns:a16="http://schemas.microsoft.com/office/drawing/2014/main" id="{F22BED9A-F595-4780-A154-7DDB1EA8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326" name="Picture 1787">
          <a:extLst>
            <a:ext uri="{FF2B5EF4-FFF2-40B4-BE49-F238E27FC236}">
              <a16:creationId xmlns:a16="http://schemas.microsoft.com/office/drawing/2014/main" id="{6B1A2BD0-EB78-4F1A-BBA0-CD02759B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327" name="Picture 1787">
          <a:extLst>
            <a:ext uri="{FF2B5EF4-FFF2-40B4-BE49-F238E27FC236}">
              <a16:creationId xmlns:a16="http://schemas.microsoft.com/office/drawing/2014/main" id="{AE4376C6-8D0D-4E51-B92C-7D17DDC4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328" name="Picture 1787">
          <a:extLst>
            <a:ext uri="{FF2B5EF4-FFF2-40B4-BE49-F238E27FC236}">
              <a16:creationId xmlns:a16="http://schemas.microsoft.com/office/drawing/2014/main" id="{F71B508D-6FC2-442C-875E-FE0641D7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329" name="Picture 1787">
          <a:extLst>
            <a:ext uri="{FF2B5EF4-FFF2-40B4-BE49-F238E27FC236}">
              <a16:creationId xmlns:a16="http://schemas.microsoft.com/office/drawing/2014/main" id="{01BB479A-6DF5-44ED-B9D2-9069DDAB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330" name="Picture 1787">
          <a:extLst>
            <a:ext uri="{FF2B5EF4-FFF2-40B4-BE49-F238E27FC236}">
              <a16:creationId xmlns:a16="http://schemas.microsoft.com/office/drawing/2014/main" id="{0AA16135-9494-4814-83AD-72FC2713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331" name="Picture 1787">
          <a:extLst>
            <a:ext uri="{FF2B5EF4-FFF2-40B4-BE49-F238E27FC236}">
              <a16:creationId xmlns:a16="http://schemas.microsoft.com/office/drawing/2014/main" id="{3D00808A-2981-462C-A7D2-B010D62F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332" name="Picture 1787">
          <a:extLst>
            <a:ext uri="{FF2B5EF4-FFF2-40B4-BE49-F238E27FC236}">
              <a16:creationId xmlns:a16="http://schemas.microsoft.com/office/drawing/2014/main" id="{76212EE6-A96E-4E97-B3D1-87935C75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333" name="Picture 1787">
          <a:extLst>
            <a:ext uri="{FF2B5EF4-FFF2-40B4-BE49-F238E27FC236}">
              <a16:creationId xmlns:a16="http://schemas.microsoft.com/office/drawing/2014/main" id="{063D30FD-61FD-4C44-965B-41D09291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334" name="Picture 1787">
          <a:extLst>
            <a:ext uri="{FF2B5EF4-FFF2-40B4-BE49-F238E27FC236}">
              <a16:creationId xmlns:a16="http://schemas.microsoft.com/office/drawing/2014/main" id="{7790F678-8608-45F2-832E-578AC018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335" name="Picture 1787">
          <a:extLst>
            <a:ext uri="{FF2B5EF4-FFF2-40B4-BE49-F238E27FC236}">
              <a16:creationId xmlns:a16="http://schemas.microsoft.com/office/drawing/2014/main" id="{ED160914-64C6-4C20-AE37-22B0B2DB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336" name="Picture 1787">
          <a:extLst>
            <a:ext uri="{FF2B5EF4-FFF2-40B4-BE49-F238E27FC236}">
              <a16:creationId xmlns:a16="http://schemas.microsoft.com/office/drawing/2014/main" id="{BED0D632-9578-4EE2-941C-26774641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337" name="Picture 1787">
          <a:extLst>
            <a:ext uri="{FF2B5EF4-FFF2-40B4-BE49-F238E27FC236}">
              <a16:creationId xmlns:a16="http://schemas.microsoft.com/office/drawing/2014/main" id="{6600487F-2A51-4FC7-A90A-5BB91118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338" name="Picture 1787">
          <a:extLst>
            <a:ext uri="{FF2B5EF4-FFF2-40B4-BE49-F238E27FC236}">
              <a16:creationId xmlns:a16="http://schemas.microsoft.com/office/drawing/2014/main" id="{34E78528-0B30-4AF4-B9D2-53B38356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339" name="Picture 1787">
          <a:extLst>
            <a:ext uri="{FF2B5EF4-FFF2-40B4-BE49-F238E27FC236}">
              <a16:creationId xmlns:a16="http://schemas.microsoft.com/office/drawing/2014/main" id="{68EFB280-CB6C-4C0D-9E65-173056C5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340" name="Picture 1787">
          <a:extLst>
            <a:ext uri="{FF2B5EF4-FFF2-40B4-BE49-F238E27FC236}">
              <a16:creationId xmlns:a16="http://schemas.microsoft.com/office/drawing/2014/main" id="{72FC76DA-A144-4AAF-8F20-D71B4508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341" name="Picture 1787">
          <a:extLst>
            <a:ext uri="{FF2B5EF4-FFF2-40B4-BE49-F238E27FC236}">
              <a16:creationId xmlns:a16="http://schemas.microsoft.com/office/drawing/2014/main" id="{BC61AA78-C555-42C5-B6AC-E8A80E9D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9525</xdr:colOff>
      <xdr:row>153</xdr:row>
      <xdr:rowOff>9525</xdr:rowOff>
    </xdr:to>
    <xdr:pic>
      <xdr:nvPicPr>
        <xdr:cNvPr id="342" name="Picture 1787">
          <a:extLst>
            <a:ext uri="{FF2B5EF4-FFF2-40B4-BE49-F238E27FC236}">
              <a16:creationId xmlns:a16="http://schemas.microsoft.com/office/drawing/2014/main" id="{0EFEA9CC-B9A3-46D7-8982-917AD49E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343" name="Picture 1787">
          <a:extLst>
            <a:ext uri="{FF2B5EF4-FFF2-40B4-BE49-F238E27FC236}">
              <a16:creationId xmlns:a16="http://schemas.microsoft.com/office/drawing/2014/main" id="{CC16B418-7E49-42D5-9FFD-4C0476A2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9525</xdr:colOff>
      <xdr:row>155</xdr:row>
      <xdr:rowOff>9525</xdr:rowOff>
    </xdr:to>
    <xdr:pic>
      <xdr:nvPicPr>
        <xdr:cNvPr id="344" name="Picture 1787">
          <a:extLst>
            <a:ext uri="{FF2B5EF4-FFF2-40B4-BE49-F238E27FC236}">
              <a16:creationId xmlns:a16="http://schemas.microsoft.com/office/drawing/2014/main" id="{4CE75B34-5782-4A18-B430-5D281B21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9525</xdr:colOff>
      <xdr:row>157</xdr:row>
      <xdr:rowOff>9525</xdr:rowOff>
    </xdr:to>
    <xdr:pic>
      <xdr:nvPicPr>
        <xdr:cNvPr id="345" name="Picture 1787">
          <a:extLst>
            <a:ext uri="{FF2B5EF4-FFF2-40B4-BE49-F238E27FC236}">
              <a16:creationId xmlns:a16="http://schemas.microsoft.com/office/drawing/2014/main" id="{98AA1773-BDB3-4280-956A-02B8AECD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9525</xdr:colOff>
      <xdr:row>158</xdr:row>
      <xdr:rowOff>9525</xdr:rowOff>
    </xdr:to>
    <xdr:pic>
      <xdr:nvPicPr>
        <xdr:cNvPr id="346" name="Picture 1787">
          <a:extLst>
            <a:ext uri="{FF2B5EF4-FFF2-40B4-BE49-F238E27FC236}">
              <a16:creationId xmlns:a16="http://schemas.microsoft.com/office/drawing/2014/main" id="{53879388-9160-484F-995C-E3126293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9525</xdr:colOff>
      <xdr:row>156</xdr:row>
      <xdr:rowOff>9525</xdr:rowOff>
    </xdr:to>
    <xdr:pic>
      <xdr:nvPicPr>
        <xdr:cNvPr id="347" name="Picture 1787">
          <a:extLst>
            <a:ext uri="{FF2B5EF4-FFF2-40B4-BE49-F238E27FC236}">
              <a16:creationId xmlns:a16="http://schemas.microsoft.com/office/drawing/2014/main" id="{805F4C6F-091A-4A1D-8D2A-ABD7F01C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48" name="Picture 1787">
          <a:extLst>
            <a:ext uri="{FF2B5EF4-FFF2-40B4-BE49-F238E27FC236}">
              <a16:creationId xmlns:a16="http://schemas.microsoft.com/office/drawing/2014/main" id="{A33469B3-7F26-432F-8D20-FC3DF1EB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9525</xdr:colOff>
      <xdr:row>160</xdr:row>
      <xdr:rowOff>9525</xdr:rowOff>
    </xdr:to>
    <xdr:pic>
      <xdr:nvPicPr>
        <xdr:cNvPr id="349" name="Picture 1787">
          <a:extLst>
            <a:ext uri="{FF2B5EF4-FFF2-40B4-BE49-F238E27FC236}">
              <a16:creationId xmlns:a16="http://schemas.microsoft.com/office/drawing/2014/main" id="{81423F18-AEE6-4FBC-82AF-4B669AFC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pic>
      <xdr:nvPicPr>
        <xdr:cNvPr id="350" name="Picture 1787">
          <a:extLst>
            <a:ext uri="{FF2B5EF4-FFF2-40B4-BE49-F238E27FC236}">
              <a16:creationId xmlns:a16="http://schemas.microsoft.com/office/drawing/2014/main" id="{52AB320D-7EAC-432F-AE1C-CB01ED0A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351" name="Picture 1787">
          <a:extLst>
            <a:ext uri="{FF2B5EF4-FFF2-40B4-BE49-F238E27FC236}">
              <a16:creationId xmlns:a16="http://schemas.microsoft.com/office/drawing/2014/main" id="{DED203B4-7B34-4680-AD86-F86E5284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352" name="Picture 1787">
          <a:extLst>
            <a:ext uri="{FF2B5EF4-FFF2-40B4-BE49-F238E27FC236}">
              <a16:creationId xmlns:a16="http://schemas.microsoft.com/office/drawing/2014/main" id="{9C06F668-C8AD-4700-A517-BB0E3F5D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9525</xdr:colOff>
      <xdr:row>164</xdr:row>
      <xdr:rowOff>9525</xdr:rowOff>
    </xdr:to>
    <xdr:pic>
      <xdr:nvPicPr>
        <xdr:cNvPr id="353" name="Picture 1787">
          <a:extLst>
            <a:ext uri="{FF2B5EF4-FFF2-40B4-BE49-F238E27FC236}">
              <a16:creationId xmlns:a16="http://schemas.microsoft.com/office/drawing/2014/main" id="{DFEE7B8E-13C6-432C-B705-B56CE23A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4" name="Picture 1787">
          <a:extLst>
            <a:ext uri="{FF2B5EF4-FFF2-40B4-BE49-F238E27FC236}">
              <a16:creationId xmlns:a16="http://schemas.microsoft.com/office/drawing/2014/main" id="{BEB9EB65-610E-455C-A1BF-2668B1E4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9525</xdr:colOff>
      <xdr:row>167</xdr:row>
      <xdr:rowOff>9525</xdr:rowOff>
    </xdr:to>
    <xdr:pic>
      <xdr:nvPicPr>
        <xdr:cNvPr id="355" name="Picture 1787">
          <a:extLst>
            <a:ext uri="{FF2B5EF4-FFF2-40B4-BE49-F238E27FC236}">
              <a16:creationId xmlns:a16="http://schemas.microsoft.com/office/drawing/2014/main" id="{3B0D2780-314D-47AC-8210-739AC049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9525</xdr:colOff>
      <xdr:row>166</xdr:row>
      <xdr:rowOff>9525</xdr:rowOff>
    </xdr:to>
    <xdr:pic>
      <xdr:nvPicPr>
        <xdr:cNvPr id="356" name="Picture 1787">
          <a:extLst>
            <a:ext uri="{FF2B5EF4-FFF2-40B4-BE49-F238E27FC236}">
              <a16:creationId xmlns:a16="http://schemas.microsoft.com/office/drawing/2014/main" id="{7081162D-21CD-405E-A1FE-E939693F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357" name="Picture 1787">
          <a:extLst>
            <a:ext uri="{FF2B5EF4-FFF2-40B4-BE49-F238E27FC236}">
              <a16:creationId xmlns:a16="http://schemas.microsoft.com/office/drawing/2014/main" id="{BAB281AC-5131-4A4F-8FE5-CBCD34DE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358" name="Picture 1787">
          <a:extLst>
            <a:ext uri="{FF2B5EF4-FFF2-40B4-BE49-F238E27FC236}">
              <a16:creationId xmlns:a16="http://schemas.microsoft.com/office/drawing/2014/main" id="{E96EE916-9C64-4373-AAAB-46DE6113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9525</xdr:colOff>
      <xdr:row>170</xdr:row>
      <xdr:rowOff>9525</xdr:rowOff>
    </xdr:to>
    <xdr:pic>
      <xdr:nvPicPr>
        <xdr:cNvPr id="359" name="Picture 1787">
          <a:extLst>
            <a:ext uri="{FF2B5EF4-FFF2-40B4-BE49-F238E27FC236}">
              <a16:creationId xmlns:a16="http://schemas.microsoft.com/office/drawing/2014/main" id="{53D88DAB-1414-4A02-B2D0-A483B6DC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9525</xdr:colOff>
      <xdr:row>171</xdr:row>
      <xdr:rowOff>9525</xdr:rowOff>
    </xdr:to>
    <xdr:pic>
      <xdr:nvPicPr>
        <xdr:cNvPr id="360" name="Picture 1787">
          <a:extLst>
            <a:ext uri="{FF2B5EF4-FFF2-40B4-BE49-F238E27FC236}">
              <a16:creationId xmlns:a16="http://schemas.microsoft.com/office/drawing/2014/main" id="{ACE2A9DA-6158-43BC-948E-DB70355A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9525</xdr:colOff>
      <xdr:row>172</xdr:row>
      <xdr:rowOff>9525</xdr:rowOff>
    </xdr:to>
    <xdr:pic>
      <xdr:nvPicPr>
        <xdr:cNvPr id="361" name="Picture 1787">
          <a:extLst>
            <a:ext uri="{FF2B5EF4-FFF2-40B4-BE49-F238E27FC236}">
              <a16:creationId xmlns:a16="http://schemas.microsoft.com/office/drawing/2014/main" id="{BAAFC1C3-5C18-4606-8C26-DC347A6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9525</xdr:colOff>
      <xdr:row>173</xdr:row>
      <xdr:rowOff>9525</xdr:rowOff>
    </xdr:to>
    <xdr:pic>
      <xdr:nvPicPr>
        <xdr:cNvPr id="362" name="Picture 1787">
          <a:extLst>
            <a:ext uri="{FF2B5EF4-FFF2-40B4-BE49-F238E27FC236}">
              <a16:creationId xmlns:a16="http://schemas.microsoft.com/office/drawing/2014/main" id="{8AC52500-FA78-4A20-A024-16E7A9DF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90" name="Picture 1787">
          <a:extLst>
            <a:ext uri="{FF2B5EF4-FFF2-40B4-BE49-F238E27FC236}">
              <a16:creationId xmlns:a16="http://schemas.microsoft.com/office/drawing/2014/main" id="{5E54388E-00AC-490F-A6DE-BCA9A8CA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291" name="Picture 1787">
          <a:extLst>
            <a:ext uri="{FF2B5EF4-FFF2-40B4-BE49-F238E27FC236}">
              <a16:creationId xmlns:a16="http://schemas.microsoft.com/office/drawing/2014/main" id="{6B57F4D4-D833-48A3-A4E2-88E1D05B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292" name="Picture 1787">
          <a:extLst>
            <a:ext uri="{FF2B5EF4-FFF2-40B4-BE49-F238E27FC236}">
              <a16:creationId xmlns:a16="http://schemas.microsoft.com/office/drawing/2014/main" id="{4AC5F5B4-BF0E-4B77-96B0-CD6B109A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293" name="Picture 1787">
          <a:extLst>
            <a:ext uri="{FF2B5EF4-FFF2-40B4-BE49-F238E27FC236}">
              <a16:creationId xmlns:a16="http://schemas.microsoft.com/office/drawing/2014/main" id="{1A6724C8-F346-4D1C-BE0E-D62DB3FE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294" name="Picture 1787">
          <a:extLst>
            <a:ext uri="{FF2B5EF4-FFF2-40B4-BE49-F238E27FC236}">
              <a16:creationId xmlns:a16="http://schemas.microsoft.com/office/drawing/2014/main" id="{A3A02562-64FC-4A7F-9BFB-68781752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295" name="Picture 1787">
          <a:extLst>
            <a:ext uri="{FF2B5EF4-FFF2-40B4-BE49-F238E27FC236}">
              <a16:creationId xmlns:a16="http://schemas.microsoft.com/office/drawing/2014/main" id="{1D5EC904-8ACE-41A5-81F4-6C9E8311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296" name="Picture 1787">
          <a:extLst>
            <a:ext uri="{FF2B5EF4-FFF2-40B4-BE49-F238E27FC236}">
              <a16:creationId xmlns:a16="http://schemas.microsoft.com/office/drawing/2014/main" id="{63A6772E-92C9-4C4A-AF12-39054D49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297" name="Picture 1787">
          <a:extLst>
            <a:ext uri="{FF2B5EF4-FFF2-40B4-BE49-F238E27FC236}">
              <a16:creationId xmlns:a16="http://schemas.microsoft.com/office/drawing/2014/main" id="{3196C0DC-DE56-4D50-BD86-1B05FE5B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298" name="Picture 1787">
          <a:extLst>
            <a:ext uri="{FF2B5EF4-FFF2-40B4-BE49-F238E27FC236}">
              <a16:creationId xmlns:a16="http://schemas.microsoft.com/office/drawing/2014/main" id="{1000A0F0-1739-4704-8F4E-4726392B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299" name="Picture 1787">
          <a:extLst>
            <a:ext uri="{FF2B5EF4-FFF2-40B4-BE49-F238E27FC236}">
              <a16:creationId xmlns:a16="http://schemas.microsoft.com/office/drawing/2014/main" id="{F3F111CE-E53C-46FD-BCD3-8E112A40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300" name="Picture 1787">
          <a:extLst>
            <a:ext uri="{FF2B5EF4-FFF2-40B4-BE49-F238E27FC236}">
              <a16:creationId xmlns:a16="http://schemas.microsoft.com/office/drawing/2014/main" id="{C53B8A13-18AC-44A9-81BA-171C6CE4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301" name="Picture 1787">
          <a:extLst>
            <a:ext uri="{FF2B5EF4-FFF2-40B4-BE49-F238E27FC236}">
              <a16:creationId xmlns:a16="http://schemas.microsoft.com/office/drawing/2014/main" id="{6DA061FB-A972-4933-AA27-6974BFAD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363" name="Picture 1787">
          <a:extLst>
            <a:ext uri="{FF2B5EF4-FFF2-40B4-BE49-F238E27FC236}">
              <a16:creationId xmlns:a16="http://schemas.microsoft.com/office/drawing/2014/main" id="{10AB5162-32B1-4DEC-9FDA-C2DBF1A5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364" name="Picture 1787">
          <a:extLst>
            <a:ext uri="{FF2B5EF4-FFF2-40B4-BE49-F238E27FC236}">
              <a16:creationId xmlns:a16="http://schemas.microsoft.com/office/drawing/2014/main" id="{710C630E-4C62-4FBA-B10D-3F47C6DD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365" name="Picture 1787">
          <a:extLst>
            <a:ext uri="{FF2B5EF4-FFF2-40B4-BE49-F238E27FC236}">
              <a16:creationId xmlns:a16="http://schemas.microsoft.com/office/drawing/2014/main" id="{43058673-1B1C-40AC-96D6-2416145E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366" name="Picture 1787">
          <a:extLst>
            <a:ext uri="{FF2B5EF4-FFF2-40B4-BE49-F238E27FC236}">
              <a16:creationId xmlns:a16="http://schemas.microsoft.com/office/drawing/2014/main" id="{A9C17EC8-59B4-4F41-9E25-7ACBCF32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367" name="Picture 1787">
          <a:extLst>
            <a:ext uri="{FF2B5EF4-FFF2-40B4-BE49-F238E27FC236}">
              <a16:creationId xmlns:a16="http://schemas.microsoft.com/office/drawing/2014/main" id="{1C1FAA8D-35FB-4755-A0C7-E4CB236C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368" name="Picture 1787">
          <a:extLst>
            <a:ext uri="{FF2B5EF4-FFF2-40B4-BE49-F238E27FC236}">
              <a16:creationId xmlns:a16="http://schemas.microsoft.com/office/drawing/2014/main" id="{79816961-1A0E-430C-922D-897A81F8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369" name="Picture 1787">
          <a:extLst>
            <a:ext uri="{FF2B5EF4-FFF2-40B4-BE49-F238E27FC236}">
              <a16:creationId xmlns:a16="http://schemas.microsoft.com/office/drawing/2014/main" id="{6338B54E-DBF1-4B1E-95ED-514EED61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370" name="Picture 1787">
          <a:extLst>
            <a:ext uri="{FF2B5EF4-FFF2-40B4-BE49-F238E27FC236}">
              <a16:creationId xmlns:a16="http://schemas.microsoft.com/office/drawing/2014/main" id="{A4509935-A502-46B3-968F-1908B546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371" name="Picture 1787">
          <a:extLst>
            <a:ext uri="{FF2B5EF4-FFF2-40B4-BE49-F238E27FC236}">
              <a16:creationId xmlns:a16="http://schemas.microsoft.com/office/drawing/2014/main" id="{2474414F-7EAB-456D-8E54-9F7363D6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372" name="Picture 1787">
          <a:extLst>
            <a:ext uri="{FF2B5EF4-FFF2-40B4-BE49-F238E27FC236}">
              <a16:creationId xmlns:a16="http://schemas.microsoft.com/office/drawing/2014/main" id="{ACC57914-7D7E-4D81-9B12-7D5F0C30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373" name="Picture 1787">
          <a:extLst>
            <a:ext uri="{FF2B5EF4-FFF2-40B4-BE49-F238E27FC236}">
              <a16:creationId xmlns:a16="http://schemas.microsoft.com/office/drawing/2014/main" id="{D05A2256-4913-417E-8DB1-79A3ACAB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374" name="Picture 1787">
          <a:extLst>
            <a:ext uri="{FF2B5EF4-FFF2-40B4-BE49-F238E27FC236}">
              <a16:creationId xmlns:a16="http://schemas.microsoft.com/office/drawing/2014/main" id="{F110EAA6-0130-45AF-B523-5E20D310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375" name="Picture 1787">
          <a:extLst>
            <a:ext uri="{FF2B5EF4-FFF2-40B4-BE49-F238E27FC236}">
              <a16:creationId xmlns:a16="http://schemas.microsoft.com/office/drawing/2014/main" id="{EFF4D1E6-71EC-4193-A075-DCFD08A0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376" name="Picture 1787">
          <a:extLst>
            <a:ext uri="{FF2B5EF4-FFF2-40B4-BE49-F238E27FC236}">
              <a16:creationId xmlns:a16="http://schemas.microsoft.com/office/drawing/2014/main" id="{EF87519B-BF7D-4401-9105-416AB371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377" name="Picture 1787">
          <a:extLst>
            <a:ext uri="{FF2B5EF4-FFF2-40B4-BE49-F238E27FC236}">
              <a16:creationId xmlns:a16="http://schemas.microsoft.com/office/drawing/2014/main" id="{5A35F3E5-9F25-4FCE-95E5-2C2411B8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378" name="Picture 1787">
          <a:extLst>
            <a:ext uri="{FF2B5EF4-FFF2-40B4-BE49-F238E27FC236}">
              <a16:creationId xmlns:a16="http://schemas.microsoft.com/office/drawing/2014/main" id="{6319359C-FF99-484B-8CB9-E826E7EC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379" name="Picture 1787">
          <a:extLst>
            <a:ext uri="{FF2B5EF4-FFF2-40B4-BE49-F238E27FC236}">
              <a16:creationId xmlns:a16="http://schemas.microsoft.com/office/drawing/2014/main" id="{8A147598-FBED-4F80-AA15-ECA6C1D6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380" name="Picture 1787">
          <a:extLst>
            <a:ext uri="{FF2B5EF4-FFF2-40B4-BE49-F238E27FC236}">
              <a16:creationId xmlns:a16="http://schemas.microsoft.com/office/drawing/2014/main" id="{BAB7D435-2D1C-49B3-8128-B0400D0F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381" name="Picture 1787">
          <a:extLst>
            <a:ext uri="{FF2B5EF4-FFF2-40B4-BE49-F238E27FC236}">
              <a16:creationId xmlns:a16="http://schemas.microsoft.com/office/drawing/2014/main" id="{93F32E9F-D88E-4396-B380-D3BDC31D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382" name="Picture 1787">
          <a:extLst>
            <a:ext uri="{FF2B5EF4-FFF2-40B4-BE49-F238E27FC236}">
              <a16:creationId xmlns:a16="http://schemas.microsoft.com/office/drawing/2014/main" id="{9D68CC57-978E-4448-B0A0-416C8EE6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383" name="Picture 1787">
          <a:extLst>
            <a:ext uri="{FF2B5EF4-FFF2-40B4-BE49-F238E27FC236}">
              <a16:creationId xmlns:a16="http://schemas.microsoft.com/office/drawing/2014/main" id="{2FE3A9BC-CBFC-46BF-8F77-EC3F4025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384" name="Picture 1787">
          <a:extLst>
            <a:ext uri="{FF2B5EF4-FFF2-40B4-BE49-F238E27FC236}">
              <a16:creationId xmlns:a16="http://schemas.microsoft.com/office/drawing/2014/main" id="{F0DEDE25-D1B0-4A88-978F-ECDD011D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385" name="Picture 1787">
          <a:extLst>
            <a:ext uri="{FF2B5EF4-FFF2-40B4-BE49-F238E27FC236}">
              <a16:creationId xmlns:a16="http://schemas.microsoft.com/office/drawing/2014/main" id="{BD79A767-B895-43AC-AA8F-E2986306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386" name="Picture 1787">
          <a:extLst>
            <a:ext uri="{FF2B5EF4-FFF2-40B4-BE49-F238E27FC236}">
              <a16:creationId xmlns:a16="http://schemas.microsoft.com/office/drawing/2014/main" id="{BD23D530-E23C-4893-8257-B6FCECCB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387" name="Picture 1787">
          <a:extLst>
            <a:ext uri="{FF2B5EF4-FFF2-40B4-BE49-F238E27FC236}">
              <a16:creationId xmlns:a16="http://schemas.microsoft.com/office/drawing/2014/main" id="{C7464F7F-7167-4818-A57D-4E1D449D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388" name="Picture 1787">
          <a:extLst>
            <a:ext uri="{FF2B5EF4-FFF2-40B4-BE49-F238E27FC236}">
              <a16:creationId xmlns:a16="http://schemas.microsoft.com/office/drawing/2014/main" id="{9C3EDC5A-C1E3-4872-93AB-5B6C29B3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389" name="Picture 1787">
          <a:extLst>
            <a:ext uri="{FF2B5EF4-FFF2-40B4-BE49-F238E27FC236}">
              <a16:creationId xmlns:a16="http://schemas.microsoft.com/office/drawing/2014/main" id="{CF57B61C-AC23-44D9-B9DC-0856764B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9525</xdr:colOff>
      <xdr:row>153</xdr:row>
      <xdr:rowOff>9525</xdr:rowOff>
    </xdr:to>
    <xdr:pic>
      <xdr:nvPicPr>
        <xdr:cNvPr id="390" name="Picture 1787">
          <a:extLst>
            <a:ext uri="{FF2B5EF4-FFF2-40B4-BE49-F238E27FC236}">
              <a16:creationId xmlns:a16="http://schemas.microsoft.com/office/drawing/2014/main" id="{5A3BDC3B-F702-4901-A045-2CDA4BEF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391" name="Picture 1787">
          <a:extLst>
            <a:ext uri="{FF2B5EF4-FFF2-40B4-BE49-F238E27FC236}">
              <a16:creationId xmlns:a16="http://schemas.microsoft.com/office/drawing/2014/main" id="{13067411-37B1-41AA-AD73-24668DCD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9525</xdr:colOff>
      <xdr:row>155</xdr:row>
      <xdr:rowOff>9525</xdr:rowOff>
    </xdr:to>
    <xdr:pic>
      <xdr:nvPicPr>
        <xdr:cNvPr id="392" name="Picture 1787">
          <a:extLst>
            <a:ext uri="{FF2B5EF4-FFF2-40B4-BE49-F238E27FC236}">
              <a16:creationId xmlns:a16="http://schemas.microsoft.com/office/drawing/2014/main" id="{EF457F60-9945-4BDA-B516-DAF015D2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9525</xdr:colOff>
      <xdr:row>157</xdr:row>
      <xdr:rowOff>9525</xdr:rowOff>
    </xdr:to>
    <xdr:pic>
      <xdr:nvPicPr>
        <xdr:cNvPr id="393" name="Picture 1787">
          <a:extLst>
            <a:ext uri="{FF2B5EF4-FFF2-40B4-BE49-F238E27FC236}">
              <a16:creationId xmlns:a16="http://schemas.microsoft.com/office/drawing/2014/main" id="{790BD5D7-7B31-4942-A09D-144867F5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9525</xdr:colOff>
      <xdr:row>158</xdr:row>
      <xdr:rowOff>9525</xdr:rowOff>
    </xdr:to>
    <xdr:pic>
      <xdr:nvPicPr>
        <xdr:cNvPr id="394" name="Picture 1787">
          <a:extLst>
            <a:ext uri="{FF2B5EF4-FFF2-40B4-BE49-F238E27FC236}">
              <a16:creationId xmlns:a16="http://schemas.microsoft.com/office/drawing/2014/main" id="{7C5B6989-2AC0-4CA3-906F-2F80BAC1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9525</xdr:colOff>
      <xdr:row>156</xdr:row>
      <xdr:rowOff>9525</xdr:rowOff>
    </xdr:to>
    <xdr:pic>
      <xdr:nvPicPr>
        <xdr:cNvPr id="395" name="Picture 1787">
          <a:extLst>
            <a:ext uri="{FF2B5EF4-FFF2-40B4-BE49-F238E27FC236}">
              <a16:creationId xmlns:a16="http://schemas.microsoft.com/office/drawing/2014/main" id="{06A680AD-5406-4F8A-9E62-0506DF4C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96" name="Picture 1787">
          <a:extLst>
            <a:ext uri="{FF2B5EF4-FFF2-40B4-BE49-F238E27FC236}">
              <a16:creationId xmlns:a16="http://schemas.microsoft.com/office/drawing/2014/main" id="{BC3CBFF3-FAB5-4EE1-9EAE-4590F2AF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9525</xdr:colOff>
      <xdr:row>160</xdr:row>
      <xdr:rowOff>9525</xdr:rowOff>
    </xdr:to>
    <xdr:pic>
      <xdr:nvPicPr>
        <xdr:cNvPr id="397" name="Picture 1787">
          <a:extLst>
            <a:ext uri="{FF2B5EF4-FFF2-40B4-BE49-F238E27FC236}">
              <a16:creationId xmlns:a16="http://schemas.microsoft.com/office/drawing/2014/main" id="{0623D350-FE56-449D-B438-FD447610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pic>
      <xdr:nvPicPr>
        <xdr:cNvPr id="398" name="Picture 1787">
          <a:extLst>
            <a:ext uri="{FF2B5EF4-FFF2-40B4-BE49-F238E27FC236}">
              <a16:creationId xmlns:a16="http://schemas.microsoft.com/office/drawing/2014/main" id="{6596C6E9-11CE-4861-8A27-BE0AB174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399" name="Picture 1787">
          <a:extLst>
            <a:ext uri="{FF2B5EF4-FFF2-40B4-BE49-F238E27FC236}">
              <a16:creationId xmlns:a16="http://schemas.microsoft.com/office/drawing/2014/main" id="{83BBF5BF-79B9-4F92-82F6-D01F18C8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400" name="Picture 1787">
          <a:extLst>
            <a:ext uri="{FF2B5EF4-FFF2-40B4-BE49-F238E27FC236}">
              <a16:creationId xmlns:a16="http://schemas.microsoft.com/office/drawing/2014/main" id="{90D14034-E999-4465-9631-E2F90229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9525</xdr:colOff>
      <xdr:row>164</xdr:row>
      <xdr:rowOff>9525</xdr:rowOff>
    </xdr:to>
    <xdr:pic>
      <xdr:nvPicPr>
        <xdr:cNvPr id="401" name="Picture 1787">
          <a:extLst>
            <a:ext uri="{FF2B5EF4-FFF2-40B4-BE49-F238E27FC236}">
              <a16:creationId xmlns:a16="http://schemas.microsoft.com/office/drawing/2014/main" id="{A331EB6A-A23A-42F3-A274-EFFF9C3F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402" name="Picture 1787">
          <a:extLst>
            <a:ext uri="{FF2B5EF4-FFF2-40B4-BE49-F238E27FC236}">
              <a16:creationId xmlns:a16="http://schemas.microsoft.com/office/drawing/2014/main" id="{46FDC271-DED8-41E0-83D6-06CB5917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9525</xdr:colOff>
      <xdr:row>167</xdr:row>
      <xdr:rowOff>9525</xdr:rowOff>
    </xdr:to>
    <xdr:pic>
      <xdr:nvPicPr>
        <xdr:cNvPr id="403" name="Picture 1787">
          <a:extLst>
            <a:ext uri="{FF2B5EF4-FFF2-40B4-BE49-F238E27FC236}">
              <a16:creationId xmlns:a16="http://schemas.microsoft.com/office/drawing/2014/main" id="{5D49FE2F-49E0-4C61-A728-945F08A4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9525</xdr:colOff>
      <xdr:row>166</xdr:row>
      <xdr:rowOff>9525</xdr:rowOff>
    </xdr:to>
    <xdr:pic>
      <xdr:nvPicPr>
        <xdr:cNvPr id="404" name="Picture 1787">
          <a:extLst>
            <a:ext uri="{FF2B5EF4-FFF2-40B4-BE49-F238E27FC236}">
              <a16:creationId xmlns:a16="http://schemas.microsoft.com/office/drawing/2014/main" id="{3A0021DE-B2EF-4EAD-B6D7-D4E7303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405" name="Picture 1787">
          <a:extLst>
            <a:ext uri="{FF2B5EF4-FFF2-40B4-BE49-F238E27FC236}">
              <a16:creationId xmlns:a16="http://schemas.microsoft.com/office/drawing/2014/main" id="{70ECD4BA-73EC-4273-A5B8-6AA4CB36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406" name="Picture 1787">
          <a:extLst>
            <a:ext uri="{FF2B5EF4-FFF2-40B4-BE49-F238E27FC236}">
              <a16:creationId xmlns:a16="http://schemas.microsoft.com/office/drawing/2014/main" id="{412A6B4B-BB8B-484E-A57E-416865D9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9525</xdr:colOff>
      <xdr:row>170</xdr:row>
      <xdr:rowOff>9525</xdr:rowOff>
    </xdr:to>
    <xdr:pic>
      <xdr:nvPicPr>
        <xdr:cNvPr id="407" name="Picture 1787">
          <a:extLst>
            <a:ext uri="{FF2B5EF4-FFF2-40B4-BE49-F238E27FC236}">
              <a16:creationId xmlns:a16="http://schemas.microsoft.com/office/drawing/2014/main" id="{55268F03-787A-43D7-A3BA-973477A1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9525</xdr:colOff>
      <xdr:row>171</xdr:row>
      <xdr:rowOff>9525</xdr:rowOff>
    </xdr:to>
    <xdr:pic>
      <xdr:nvPicPr>
        <xdr:cNvPr id="408" name="Picture 1787">
          <a:extLst>
            <a:ext uri="{FF2B5EF4-FFF2-40B4-BE49-F238E27FC236}">
              <a16:creationId xmlns:a16="http://schemas.microsoft.com/office/drawing/2014/main" id="{4ED42A76-6180-4CB7-9A33-C33EB2E7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9525</xdr:colOff>
      <xdr:row>172</xdr:row>
      <xdr:rowOff>9525</xdr:rowOff>
    </xdr:to>
    <xdr:pic>
      <xdr:nvPicPr>
        <xdr:cNvPr id="409" name="Picture 1787">
          <a:extLst>
            <a:ext uri="{FF2B5EF4-FFF2-40B4-BE49-F238E27FC236}">
              <a16:creationId xmlns:a16="http://schemas.microsoft.com/office/drawing/2014/main" id="{F81E52B7-A14F-4DB8-882D-CCD6F317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9525</xdr:colOff>
      <xdr:row>173</xdr:row>
      <xdr:rowOff>9525</xdr:rowOff>
    </xdr:to>
    <xdr:pic>
      <xdr:nvPicPr>
        <xdr:cNvPr id="410" name="Picture 1787">
          <a:extLst>
            <a:ext uri="{FF2B5EF4-FFF2-40B4-BE49-F238E27FC236}">
              <a16:creationId xmlns:a16="http://schemas.microsoft.com/office/drawing/2014/main" id="{39A85ACC-3353-476F-BC5F-4D696F67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19050</xdr:rowOff>
    </xdr:to>
    <xdr:pic>
      <xdr:nvPicPr>
        <xdr:cNvPr id="411" name="Picture 29235">
          <a:extLst>
            <a:ext uri="{FF2B5EF4-FFF2-40B4-BE49-F238E27FC236}">
              <a16:creationId xmlns:a16="http://schemas.microsoft.com/office/drawing/2014/main" id="{04ACA59C-4009-4D15-B7A4-F78A54A9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412" name="Picture 1798">
          <a:extLst>
            <a:ext uri="{FF2B5EF4-FFF2-40B4-BE49-F238E27FC236}">
              <a16:creationId xmlns:a16="http://schemas.microsoft.com/office/drawing/2014/main" id="{B75003C6-D805-4315-9D5A-075B1960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413" name="Picture 1798">
          <a:extLst>
            <a:ext uri="{FF2B5EF4-FFF2-40B4-BE49-F238E27FC236}">
              <a16:creationId xmlns:a16="http://schemas.microsoft.com/office/drawing/2014/main" id="{B4B2C6DA-4418-4FF8-92BA-0B1B0147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414" name="Picture 1798">
          <a:extLst>
            <a:ext uri="{FF2B5EF4-FFF2-40B4-BE49-F238E27FC236}">
              <a16:creationId xmlns:a16="http://schemas.microsoft.com/office/drawing/2014/main" id="{FB366C54-4B21-4A2D-B12E-3B878F4B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415" name="Picture 1798">
          <a:extLst>
            <a:ext uri="{FF2B5EF4-FFF2-40B4-BE49-F238E27FC236}">
              <a16:creationId xmlns:a16="http://schemas.microsoft.com/office/drawing/2014/main" id="{515A9132-ED00-4E0C-9D9E-1A04690F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416" name="Picture 1798">
          <a:extLst>
            <a:ext uri="{FF2B5EF4-FFF2-40B4-BE49-F238E27FC236}">
              <a16:creationId xmlns:a16="http://schemas.microsoft.com/office/drawing/2014/main" id="{F745F056-B4CE-450F-BA1F-3DD1B40B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19050</xdr:rowOff>
    </xdr:to>
    <xdr:pic>
      <xdr:nvPicPr>
        <xdr:cNvPr id="417" name="Picture 29235">
          <a:extLst>
            <a:ext uri="{FF2B5EF4-FFF2-40B4-BE49-F238E27FC236}">
              <a16:creationId xmlns:a16="http://schemas.microsoft.com/office/drawing/2014/main" id="{19F01736-7622-45AE-A1F5-C6012DE3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418" name="Picture 1798">
          <a:extLst>
            <a:ext uri="{FF2B5EF4-FFF2-40B4-BE49-F238E27FC236}">
              <a16:creationId xmlns:a16="http://schemas.microsoft.com/office/drawing/2014/main" id="{7BB3EF50-E420-491E-B001-6C681910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419" name="Picture 1798">
          <a:extLst>
            <a:ext uri="{FF2B5EF4-FFF2-40B4-BE49-F238E27FC236}">
              <a16:creationId xmlns:a16="http://schemas.microsoft.com/office/drawing/2014/main" id="{A2E7EF3F-8387-4F70-93C8-E612A7A5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420" name="Picture 1798">
          <a:extLst>
            <a:ext uri="{FF2B5EF4-FFF2-40B4-BE49-F238E27FC236}">
              <a16:creationId xmlns:a16="http://schemas.microsoft.com/office/drawing/2014/main" id="{79DD89AD-57EE-45DE-86A9-3C726F3C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421" name="Picture 1798">
          <a:extLst>
            <a:ext uri="{FF2B5EF4-FFF2-40B4-BE49-F238E27FC236}">
              <a16:creationId xmlns:a16="http://schemas.microsoft.com/office/drawing/2014/main" id="{CD944300-3F10-42C4-B971-88122477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422" name="Picture 1798">
          <a:extLst>
            <a:ext uri="{FF2B5EF4-FFF2-40B4-BE49-F238E27FC236}">
              <a16:creationId xmlns:a16="http://schemas.microsoft.com/office/drawing/2014/main" id="{7C09076C-D99C-4100-BBCB-D05865E8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19050</xdr:rowOff>
    </xdr:to>
    <xdr:pic>
      <xdr:nvPicPr>
        <xdr:cNvPr id="423" name="Picture 29235">
          <a:extLst>
            <a:ext uri="{FF2B5EF4-FFF2-40B4-BE49-F238E27FC236}">
              <a16:creationId xmlns:a16="http://schemas.microsoft.com/office/drawing/2014/main" id="{1FCF142F-B2E6-461E-98D7-DAAED09E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424" name="Picture 1798">
          <a:extLst>
            <a:ext uri="{FF2B5EF4-FFF2-40B4-BE49-F238E27FC236}">
              <a16:creationId xmlns:a16="http://schemas.microsoft.com/office/drawing/2014/main" id="{1194122C-368E-4AC9-8B8F-6E067B2D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425" name="Picture 1798">
          <a:extLst>
            <a:ext uri="{FF2B5EF4-FFF2-40B4-BE49-F238E27FC236}">
              <a16:creationId xmlns:a16="http://schemas.microsoft.com/office/drawing/2014/main" id="{E890AFCB-E487-4C11-9DF3-9C3EE927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426" name="Picture 1798">
          <a:extLst>
            <a:ext uri="{FF2B5EF4-FFF2-40B4-BE49-F238E27FC236}">
              <a16:creationId xmlns:a16="http://schemas.microsoft.com/office/drawing/2014/main" id="{F68D9EA0-CBD5-4C82-8856-C9B509D7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427" name="Picture 1798">
          <a:extLst>
            <a:ext uri="{FF2B5EF4-FFF2-40B4-BE49-F238E27FC236}">
              <a16:creationId xmlns:a16="http://schemas.microsoft.com/office/drawing/2014/main" id="{DC11B7E9-9DBF-49DB-AAF6-6BC6BBA3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428" name="Picture 1798">
          <a:extLst>
            <a:ext uri="{FF2B5EF4-FFF2-40B4-BE49-F238E27FC236}">
              <a16:creationId xmlns:a16="http://schemas.microsoft.com/office/drawing/2014/main" id="{43A99ECF-A540-4D42-94FF-375D116E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19050</xdr:rowOff>
    </xdr:to>
    <xdr:pic>
      <xdr:nvPicPr>
        <xdr:cNvPr id="429" name="Picture 29235">
          <a:extLst>
            <a:ext uri="{FF2B5EF4-FFF2-40B4-BE49-F238E27FC236}">
              <a16:creationId xmlns:a16="http://schemas.microsoft.com/office/drawing/2014/main" id="{1DC6EB94-9541-4581-B8CB-9F00625D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430" name="Picture 1798">
          <a:extLst>
            <a:ext uri="{FF2B5EF4-FFF2-40B4-BE49-F238E27FC236}">
              <a16:creationId xmlns:a16="http://schemas.microsoft.com/office/drawing/2014/main" id="{761BDE0A-AF24-4569-9910-B9102979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431" name="Picture 1798">
          <a:extLst>
            <a:ext uri="{FF2B5EF4-FFF2-40B4-BE49-F238E27FC236}">
              <a16:creationId xmlns:a16="http://schemas.microsoft.com/office/drawing/2014/main" id="{43DCA05A-9A28-48BC-9FE0-383421B6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432" name="Picture 1798">
          <a:extLst>
            <a:ext uri="{FF2B5EF4-FFF2-40B4-BE49-F238E27FC236}">
              <a16:creationId xmlns:a16="http://schemas.microsoft.com/office/drawing/2014/main" id="{F0C8398B-D31C-40A3-BC85-335E3132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433" name="Picture 1798">
          <a:extLst>
            <a:ext uri="{FF2B5EF4-FFF2-40B4-BE49-F238E27FC236}">
              <a16:creationId xmlns:a16="http://schemas.microsoft.com/office/drawing/2014/main" id="{0AA2A63D-1E6E-4B87-B6A5-D3201A11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434" name="Picture 1798">
          <a:extLst>
            <a:ext uri="{FF2B5EF4-FFF2-40B4-BE49-F238E27FC236}">
              <a16:creationId xmlns:a16="http://schemas.microsoft.com/office/drawing/2014/main" id="{4622C5AE-3DC9-4093-876A-4818440D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19050</xdr:rowOff>
    </xdr:to>
    <xdr:pic>
      <xdr:nvPicPr>
        <xdr:cNvPr id="435" name="Picture 29235">
          <a:extLst>
            <a:ext uri="{FF2B5EF4-FFF2-40B4-BE49-F238E27FC236}">
              <a16:creationId xmlns:a16="http://schemas.microsoft.com/office/drawing/2014/main" id="{0D0EF28D-F97F-486F-9329-6A086379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436" name="Picture 1798">
          <a:extLst>
            <a:ext uri="{FF2B5EF4-FFF2-40B4-BE49-F238E27FC236}">
              <a16:creationId xmlns:a16="http://schemas.microsoft.com/office/drawing/2014/main" id="{EA2ED776-CA44-44AA-83B0-DFA4B1DC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437" name="Picture 1798">
          <a:extLst>
            <a:ext uri="{FF2B5EF4-FFF2-40B4-BE49-F238E27FC236}">
              <a16:creationId xmlns:a16="http://schemas.microsoft.com/office/drawing/2014/main" id="{2933874C-5EE5-49B8-B591-0746E7FC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438" name="Picture 1798">
          <a:extLst>
            <a:ext uri="{FF2B5EF4-FFF2-40B4-BE49-F238E27FC236}">
              <a16:creationId xmlns:a16="http://schemas.microsoft.com/office/drawing/2014/main" id="{32D46390-DDC9-45DD-A5B9-1E03F06B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439" name="Picture 1798">
          <a:extLst>
            <a:ext uri="{FF2B5EF4-FFF2-40B4-BE49-F238E27FC236}">
              <a16:creationId xmlns:a16="http://schemas.microsoft.com/office/drawing/2014/main" id="{4D166CEF-EB83-4D7D-A137-1D85E495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440" name="Picture 1798">
          <a:extLst>
            <a:ext uri="{FF2B5EF4-FFF2-40B4-BE49-F238E27FC236}">
              <a16:creationId xmlns:a16="http://schemas.microsoft.com/office/drawing/2014/main" id="{60FB877A-2399-41EA-8535-81994F11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19050</xdr:rowOff>
    </xdr:to>
    <xdr:pic>
      <xdr:nvPicPr>
        <xdr:cNvPr id="441" name="Picture 29235">
          <a:extLst>
            <a:ext uri="{FF2B5EF4-FFF2-40B4-BE49-F238E27FC236}">
              <a16:creationId xmlns:a16="http://schemas.microsoft.com/office/drawing/2014/main" id="{FE8F34F7-9DA4-4DB5-BF6A-52813F07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442" name="Picture 1798">
          <a:extLst>
            <a:ext uri="{FF2B5EF4-FFF2-40B4-BE49-F238E27FC236}">
              <a16:creationId xmlns:a16="http://schemas.microsoft.com/office/drawing/2014/main" id="{FE28A4D2-7278-4A40-957B-FBD21839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443" name="Picture 1798">
          <a:extLst>
            <a:ext uri="{FF2B5EF4-FFF2-40B4-BE49-F238E27FC236}">
              <a16:creationId xmlns:a16="http://schemas.microsoft.com/office/drawing/2014/main" id="{9D9FF3EF-73C4-4406-835D-A7BFED02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444" name="Picture 1798">
          <a:extLst>
            <a:ext uri="{FF2B5EF4-FFF2-40B4-BE49-F238E27FC236}">
              <a16:creationId xmlns:a16="http://schemas.microsoft.com/office/drawing/2014/main" id="{20D647BE-94B6-4D3F-BF1A-78EC1A70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445" name="Picture 1798">
          <a:extLst>
            <a:ext uri="{FF2B5EF4-FFF2-40B4-BE49-F238E27FC236}">
              <a16:creationId xmlns:a16="http://schemas.microsoft.com/office/drawing/2014/main" id="{2833089F-75E9-45E2-9C2F-7AF71120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446" name="Picture 1798">
          <a:extLst>
            <a:ext uri="{FF2B5EF4-FFF2-40B4-BE49-F238E27FC236}">
              <a16:creationId xmlns:a16="http://schemas.microsoft.com/office/drawing/2014/main" id="{44169CC8-DFD8-4725-B6B0-2733B9DD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19050</xdr:rowOff>
    </xdr:to>
    <xdr:pic>
      <xdr:nvPicPr>
        <xdr:cNvPr id="447" name="Picture 29235">
          <a:extLst>
            <a:ext uri="{FF2B5EF4-FFF2-40B4-BE49-F238E27FC236}">
              <a16:creationId xmlns:a16="http://schemas.microsoft.com/office/drawing/2014/main" id="{6222E54F-8A4A-41FE-B3D7-07639048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448" name="Picture 1798">
          <a:extLst>
            <a:ext uri="{FF2B5EF4-FFF2-40B4-BE49-F238E27FC236}">
              <a16:creationId xmlns:a16="http://schemas.microsoft.com/office/drawing/2014/main" id="{560BF7ED-862C-47CB-B37C-E8460ECB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449" name="Picture 1798">
          <a:extLst>
            <a:ext uri="{FF2B5EF4-FFF2-40B4-BE49-F238E27FC236}">
              <a16:creationId xmlns:a16="http://schemas.microsoft.com/office/drawing/2014/main" id="{831C9E9B-6526-4AA2-A360-90526496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450" name="Picture 1798">
          <a:extLst>
            <a:ext uri="{FF2B5EF4-FFF2-40B4-BE49-F238E27FC236}">
              <a16:creationId xmlns:a16="http://schemas.microsoft.com/office/drawing/2014/main" id="{1064B696-285B-4274-84B9-44A131BF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451" name="Picture 1798">
          <a:extLst>
            <a:ext uri="{FF2B5EF4-FFF2-40B4-BE49-F238E27FC236}">
              <a16:creationId xmlns:a16="http://schemas.microsoft.com/office/drawing/2014/main" id="{3C07A026-FAA6-4A19-AE14-75AF65F8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452" name="Picture 1798">
          <a:extLst>
            <a:ext uri="{FF2B5EF4-FFF2-40B4-BE49-F238E27FC236}">
              <a16:creationId xmlns:a16="http://schemas.microsoft.com/office/drawing/2014/main" id="{38CACC90-E2CC-42B4-8493-EEF3F63C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19050</xdr:rowOff>
    </xdr:to>
    <xdr:pic>
      <xdr:nvPicPr>
        <xdr:cNvPr id="453" name="Picture 29235">
          <a:extLst>
            <a:ext uri="{FF2B5EF4-FFF2-40B4-BE49-F238E27FC236}">
              <a16:creationId xmlns:a16="http://schemas.microsoft.com/office/drawing/2014/main" id="{D8473CCE-1021-4F5D-8DE0-6124C3E8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454" name="Picture 1798">
          <a:extLst>
            <a:ext uri="{FF2B5EF4-FFF2-40B4-BE49-F238E27FC236}">
              <a16:creationId xmlns:a16="http://schemas.microsoft.com/office/drawing/2014/main" id="{84F8F668-B9E5-4F03-A4E8-34455334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455" name="Picture 1798">
          <a:extLst>
            <a:ext uri="{FF2B5EF4-FFF2-40B4-BE49-F238E27FC236}">
              <a16:creationId xmlns:a16="http://schemas.microsoft.com/office/drawing/2014/main" id="{5ADA55FC-213B-40B1-86A7-8776203B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456" name="Picture 1798">
          <a:extLst>
            <a:ext uri="{FF2B5EF4-FFF2-40B4-BE49-F238E27FC236}">
              <a16:creationId xmlns:a16="http://schemas.microsoft.com/office/drawing/2014/main" id="{8B1884CB-E092-46BF-8450-F49AE696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457" name="Picture 1798">
          <a:extLst>
            <a:ext uri="{FF2B5EF4-FFF2-40B4-BE49-F238E27FC236}">
              <a16:creationId xmlns:a16="http://schemas.microsoft.com/office/drawing/2014/main" id="{ABFDC68A-5DD5-4AAD-8034-9E04C91C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458" name="Picture 1798">
          <a:extLst>
            <a:ext uri="{FF2B5EF4-FFF2-40B4-BE49-F238E27FC236}">
              <a16:creationId xmlns:a16="http://schemas.microsoft.com/office/drawing/2014/main" id="{253AB3C7-0865-40F5-8F14-A768ADA2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19050</xdr:rowOff>
    </xdr:to>
    <xdr:pic>
      <xdr:nvPicPr>
        <xdr:cNvPr id="459" name="Picture 29235">
          <a:extLst>
            <a:ext uri="{FF2B5EF4-FFF2-40B4-BE49-F238E27FC236}">
              <a16:creationId xmlns:a16="http://schemas.microsoft.com/office/drawing/2014/main" id="{4E2BDC5B-1EFA-46F4-B337-3BBC5CB5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460" name="Picture 1798">
          <a:extLst>
            <a:ext uri="{FF2B5EF4-FFF2-40B4-BE49-F238E27FC236}">
              <a16:creationId xmlns:a16="http://schemas.microsoft.com/office/drawing/2014/main" id="{F373A494-57F3-4DF6-911E-854DD004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461" name="Picture 1798">
          <a:extLst>
            <a:ext uri="{FF2B5EF4-FFF2-40B4-BE49-F238E27FC236}">
              <a16:creationId xmlns:a16="http://schemas.microsoft.com/office/drawing/2014/main" id="{2BF017CA-74BB-4119-8A4B-EDA038CD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462" name="Picture 1798">
          <a:extLst>
            <a:ext uri="{FF2B5EF4-FFF2-40B4-BE49-F238E27FC236}">
              <a16:creationId xmlns:a16="http://schemas.microsoft.com/office/drawing/2014/main" id="{C79A4869-4C06-4AF7-8EAB-4EF09E5B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463" name="Picture 1798">
          <a:extLst>
            <a:ext uri="{FF2B5EF4-FFF2-40B4-BE49-F238E27FC236}">
              <a16:creationId xmlns:a16="http://schemas.microsoft.com/office/drawing/2014/main" id="{33DA4137-E17C-4FB4-BA9C-C9D12CB7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464" name="Picture 1798">
          <a:extLst>
            <a:ext uri="{FF2B5EF4-FFF2-40B4-BE49-F238E27FC236}">
              <a16:creationId xmlns:a16="http://schemas.microsoft.com/office/drawing/2014/main" id="{581BEDF7-949B-49AE-AE7C-7B755DB4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19050</xdr:rowOff>
    </xdr:to>
    <xdr:pic>
      <xdr:nvPicPr>
        <xdr:cNvPr id="465" name="Picture 29235">
          <a:extLst>
            <a:ext uri="{FF2B5EF4-FFF2-40B4-BE49-F238E27FC236}">
              <a16:creationId xmlns:a16="http://schemas.microsoft.com/office/drawing/2014/main" id="{A56261E2-F33B-4B78-BC9F-D1E4AD60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66" name="Picture 1798">
          <a:extLst>
            <a:ext uri="{FF2B5EF4-FFF2-40B4-BE49-F238E27FC236}">
              <a16:creationId xmlns:a16="http://schemas.microsoft.com/office/drawing/2014/main" id="{DF4F1988-D237-403F-A8CF-CC142A08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67" name="Picture 1798">
          <a:extLst>
            <a:ext uri="{FF2B5EF4-FFF2-40B4-BE49-F238E27FC236}">
              <a16:creationId xmlns:a16="http://schemas.microsoft.com/office/drawing/2014/main" id="{D4929FC9-76AC-40E5-A71C-A0282445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68" name="Picture 1798">
          <a:extLst>
            <a:ext uri="{FF2B5EF4-FFF2-40B4-BE49-F238E27FC236}">
              <a16:creationId xmlns:a16="http://schemas.microsoft.com/office/drawing/2014/main" id="{0324EE68-ABC9-46B2-99D8-59EAFBF9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69" name="Picture 1798">
          <a:extLst>
            <a:ext uri="{FF2B5EF4-FFF2-40B4-BE49-F238E27FC236}">
              <a16:creationId xmlns:a16="http://schemas.microsoft.com/office/drawing/2014/main" id="{843ED769-1A4C-4B22-84C5-F52FFC02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70" name="Picture 1798">
          <a:extLst>
            <a:ext uri="{FF2B5EF4-FFF2-40B4-BE49-F238E27FC236}">
              <a16:creationId xmlns:a16="http://schemas.microsoft.com/office/drawing/2014/main" id="{0FDBC2CA-9796-4151-AF30-40787350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19050</xdr:rowOff>
    </xdr:to>
    <xdr:pic>
      <xdr:nvPicPr>
        <xdr:cNvPr id="471" name="Picture 29235">
          <a:extLst>
            <a:ext uri="{FF2B5EF4-FFF2-40B4-BE49-F238E27FC236}">
              <a16:creationId xmlns:a16="http://schemas.microsoft.com/office/drawing/2014/main" id="{CE905BEB-88AE-49B4-94E6-E7E756A6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472" name="Picture 1798">
          <a:extLst>
            <a:ext uri="{FF2B5EF4-FFF2-40B4-BE49-F238E27FC236}">
              <a16:creationId xmlns:a16="http://schemas.microsoft.com/office/drawing/2014/main" id="{458B5736-9231-4206-A123-F539FBF3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473" name="Picture 1798">
          <a:extLst>
            <a:ext uri="{FF2B5EF4-FFF2-40B4-BE49-F238E27FC236}">
              <a16:creationId xmlns:a16="http://schemas.microsoft.com/office/drawing/2014/main" id="{913899C5-8344-4049-980A-ABD95387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474" name="Picture 1798">
          <a:extLst>
            <a:ext uri="{FF2B5EF4-FFF2-40B4-BE49-F238E27FC236}">
              <a16:creationId xmlns:a16="http://schemas.microsoft.com/office/drawing/2014/main" id="{CC4F728E-5ACD-463C-9382-9561CDAC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475" name="Picture 1798">
          <a:extLst>
            <a:ext uri="{FF2B5EF4-FFF2-40B4-BE49-F238E27FC236}">
              <a16:creationId xmlns:a16="http://schemas.microsoft.com/office/drawing/2014/main" id="{A9185750-3029-4C93-A460-09DD97EE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476" name="Picture 1798">
          <a:extLst>
            <a:ext uri="{FF2B5EF4-FFF2-40B4-BE49-F238E27FC236}">
              <a16:creationId xmlns:a16="http://schemas.microsoft.com/office/drawing/2014/main" id="{DD728767-01FF-4659-8DCF-E5803099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19050</xdr:rowOff>
    </xdr:to>
    <xdr:pic>
      <xdr:nvPicPr>
        <xdr:cNvPr id="477" name="Picture 29235">
          <a:extLst>
            <a:ext uri="{FF2B5EF4-FFF2-40B4-BE49-F238E27FC236}">
              <a16:creationId xmlns:a16="http://schemas.microsoft.com/office/drawing/2014/main" id="{07A4292C-FF5C-40C9-A9A5-A7DA1E7C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478" name="Picture 1798">
          <a:extLst>
            <a:ext uri="{FF2B5EF4-FFF2-40B4-BE49-F238E27FC236}">
              <a16:creationId xmlns:a16="http://schemas.microsoft.com/office/drawing/2014/main" id="{D82245E2-6706-40B9-8E40-DD787F31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479" name="Picture 1798">
          <a:extLst>
            <a:ext uri="{FF2B5EF4-FFF2-40B4-BE49-F238E27FC236}">
              <a16:creationId xmlns:a16="http://schemas.microsoft.com/office/drawing/2014/main" id="{8B2DAE81-F953-4031-832C-0FAA7100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480" name="Picture 1798">
          <a:extLst>
            <a:ext uri="{FF2B5EF4-FFF2-40B4-BE49-F238E27FC236}">
              <a16:creationId xmlns:a16="http://schemas.microsoft.com/office/drawing/2014/main" id="{9A34B242-1572-4738-8BF6-29EC54FA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481" name="Picture 1798">
          <a:extLst>
            <a:ext uri="{FF2B5EF4-FFF2-40B4-BE49-F238E27FC236}">
              <a16:creationId xmlns:a16="http://schemas.microsoft.com/office/drawing/2014/main" id="{A0B4FCC4-5A26-4933-AE3B-9E81CA4D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482" name="Picture 1798">
          <a:extLst>
            <a:ext uri="{FF2B5EF4-FFF2-40B4-BE49-F238E27FC236}">
              <a16:creationId xmlns:a16="http://schemas.microsoft.com/office/drawing/2014/main" id="{61C745CF-2341-4D09-A4C2-127F1C83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483" name="Picture 29235">
          <a:extLst>
            <a:ext uri="{FF2B5EF4-FFF2-40B4-BE49-F238E27FC236}">
              <a16:creationId xmlns:a16="http://schemas.microsoft.com/office/drawing/2014/main" id="{3096D2DA-7550-44BE-B417-965DA1D1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484" name="Picture 1798">
          <a:extLst>
            <a:ext uri="{FF2B5EF4-FFF2-40B4-BE49-F238E27FC236}">
              <a16:creationId xmlns:a16="http://schemas.microsoft.com/office/drawing/2014/main" id="{423BD039-0E9F-4163-94FE-19E9B783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485" name="Picture 1798">
          <a:extLst>
            <a:ext uri="{FF2B5EF4-FFF2-40B4-BE49-F238E27FC236}">
              <a16:creationId xmlns:a16="http://schemas.microsoft.com/office/drawing/2014/main" id="{D5BF2DEE-6A0A-4D4E-97C5-CCB423CF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486" name="Picture 1798">
          <a:extLst>
            <a:ext uri="{FF2B5EF4-FFF2-40B4-BE49-F238E27FC236}">
              <a16:creationId xmlns:a16="http://schemas.microsoft.com/office/drawing/2014/main" id="{7527B9DC-CD84-49D6-96D5-A0215B9B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487" name="Picture 1798">
          <a:extLst>
            <a:ext uri="{FF2B5EF4-FFF2-40B4-BE49-F238E27FC236}">
              <a16:creationId xmlns:a16="http://schemas.microsoft.com/office/drawing/2014/main" id="{6B831D2A-E780-42C8-AC76-1C691B2B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488" name="Picture 1798">
          <a:extLst>
            <a:ext uri="{FF2B5EF4-FFF2-40B4-BE49-F238E27FC236}">
              <a16:creationId xmlns:a16="http://schemas.microsoft.com/office/drawing/2014/main" id="{B75C84B3-A5B2-4663-A151-CF4263AC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19050</xdr:rowOff>
    </xdr:to>
    <xdr:pic>
      <xdr:nvPicPr>
        <xdr:cNvPr id="489" name="Picture 29235">
          <a:extLst>
            <a:ext uri="{FF2B5EF4-FFF2-40B4-BE49-F238E27FC236}">
              <a16:creationId xmlns:a16="http://schemas.microsoft.com/office/drawing/2014/main" id="{2A8EB2AD-375E-467E-9FC4-135584BE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490" name="Picture 1798">
          <a:extLst>
            <a:ext uri="{FF2B5EF4-FFF2-40B4-BE49-F238E27FC236}">
              <a16:creationId xmlns:a16="http://schemas.microsoft.com/office/drawing/2014/main" id="{476D0000-ABD6-4E5D-BA78-F06ADD15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491" name="Picture 1798">
          <a:extLst>
            <a:ext uri="{FF2B5EF4-FFF2-40B4-BE49-F238E27FC236}">
              <a16:creationId xmlns:a16="http://schemas.microsoft.com/office/drawing/2014/main" id="{E24AEC9D-7165-4C65-89B9-B0584158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492" name="Picture 1798">
          <a:extLst>
            <a:ext uri="{FF2B5EF4-FFF2-40B4-BE49-F238E27FC236}">
              <a16:creationId xmlns:a16="http://schemas.microsoft.com/office/drawing/2014/main" id="{E87C13BF-1F54-4B01-AC08-351E2D32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493" name="Picture 1798">
          <a:extLst>
            <a:ext uri="{FF2B5EF4-FFF2-40B4-BE49-F238E27FC236}">
              <a16:creationId xmlns:a16="http://schemas.microsoft.com/office/drawing/2014/main" id="{76A9E166-D2E8-46E8-8548-BFBF6C75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494" name="Picture 1798">
          <a:extLst>
            <a:ext uri="{FF2B5EF4-FFF2-40B4-BE49-F238E27FC236}">
              <a16:creationId xmlns:a16="http://schemas.microsoft.com/office/drawing/2014/main" id="{45FE652A-8044-4FF1-A58F-FFA9FA76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495" name="Picture 29235">
          <a:extLst>
            <a:ext uri="{FF2B5EF4-FFF2-40B4-BE49-F238E27FC236}">
              <a16:creationId xmlns:a16="http://schemas.microsoft.com/office/drawing/2014/main" id="{0F352D58-3946-418D-949D-9F850F94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496" name="Picture 1798">
          <a:extLst>
            <a:ext uri="{FF2B5EF4-FFF2-40B4-BE49-F238E27FC236}">
              <a16:creationId xmlns:a16="http://schemas.microsoft.com/office/drawing/2014/main" id="{4FFEC730-A146-4C2A-B4B3-D6D75F9C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497" name="Picture 1798">
          <a:extLst>
            <a:ext uri="{FF2B5EF4-FFF2-40B4-BE49-F238E27FC236}">
              <a16:creationId xmlns:a16="http://schemas.microsoft.com/office/drawing/2014/main" id="{DCE97223-81B8-44C3-9EBC-E9F362E9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498" name="Picture 1798">
          <a:extLst>
            <a:ext uri="{FF2B5EF4-FFF2-40B4-BE49-F238E27FC236}">
              <a16:creationId xmlns:a16="http://schemas.microsoft.com/office/drawing/2014/main" id="{1BF21C61-539C-4A1A-97E6-3A24CB0C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499" name="Picture 1798">
          <a:extLst>
            <a:ext uri="{FF2B5EF4-FFF2-40B4-BE49-F238E27FC236}">
              <a16:creationId xmlns:a16="http://schemas.microsoft.com/office/drawing/2014/main" id="{B41581C1-7657-4900-84A3-7910E24A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00" name="Picture 1798">
          <a:extLst>
            <a:ext uri="{FF2B5EF4-FFF2-40B4-BE49-F238E27FC236}">
              <a16:creationId xmlns:a16="http://schemas.microsoft.com/office/drawing/2014/main" id="{8CEAC8C7-3957-46F5-B0F7-F47ECF84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501" name="Picture 29235">
          <a:extLst>
            <a:ext uri="{FF2B5EF4-FFF2-40B4-BE49-F238E27FC236}">
              <a16:creationId xmlns:a16="http://schemas.microsoft.com/office/drawing/2014/main" id="{280B900F-B1C6-45EC-A67B-DA3B78E5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502" name="Picture 1798">
          <a:extLst>
            <a:ext uri="{FF2B5EF4-FFF2-40B4-BE49-F238E27FC236}">
              <a16:creationId xmlns:a16="http://schemas.microsoft.com/office/drawing/2014/main" id="{5B26C06A-D187-4C03-A878-761B689F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503" name="Picture 1798">
          <a:extLst>
            <a:ext uri="{FF2B5EF4-FFF2-40B4-BE49-F238E27FC236}">
              <a16:creationId xmlns:a16="http://schemas.microsoft.com/office/drawing/2014/main" id="{F85F8107-75F8-4B1F-B306-0EF6ED35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4" name="Picture 1798">
          <a:extLst>
            <a:ext uri="{FF2B5EF4-FFF2-40B4-BE49-F238E27FC236}">
              <a16:creationId xmlns:a16="http://schemas.microsoft.com/office/drawing/2014/main" id="{5B56F0FC-6E7A-4049-823A-D41E1EA4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505" name="Picture 1798">
          <a:extLst>
            <a:ext uri="{FF2B5EF4-FFF2-40B4-BE49-F238E27FC236}">
              <a16:creationId xmlns:a16="http://schemas.microsoft.com/office/drawing/2014/main" id="{7D16702F-8505-4F94-BA0C-1F39EF14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506" name="Picture 1798">
          <a:extLst>
            <a:ext uri="{FF2B5EF4-FFF2-40B4-BE49-F238E27FC236}">
              <a16:creationId xmlns:a16="http://schemas.microsoft.com/office/drawing/2014/main" id="{F33C20E5-B977-4745-BF52-2DDFAB32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507" name="Picture 29235">
          <a:extLst>
            <a:ext uri="{FF2B5EF4-FFF2-40B4-BE49-F238E27FC236}">
              <a16:creationId xmlns:a16="http://schemas.microsoft.com/office/drawing/2014/main" id="{CB7B6C49-F76C-49C9-B06D-7EADD3C4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508" name="Picture 1798">
          <a:extLst>
            <a:ext uri="{FF2B5EF4-FFF2-40B4-BE49-F238E27FC236}">
              <a16:creationId xmlns:a16="http://schemas.microsoft.com/office/drawing/2014/main" id="{ED9C5C28-6F78-4A0C-A2A1-8FD95146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509" name="Picture 1798">
          <a:extLst>
            <a:ext uri="{FF2B5EF4-FFF2-40B4-BE49-F238E27FC236}">
              <a16:creationId xmlns:a16="http://schemas.microsoft.com/office/drawing/2014/main" id="{6FB9FCCA-2092-40B8-9823-47D8FBCB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510" name="Picture 1798">
          <a:extLst>
            <a:ext uri="{FF2B5EF4-FFF2-40B4-BE49-F238E27FC236}">
              <a16:creationId xmlns:a16="http://schemas.microsoft.com/office/drawing/2014/main" id="{8D01B57D-CEFA-425F-AF45-5B465A33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511" name="Picture 1798">
          <a:extLst>
            <a:ext uri="{FF2B5EF4-FFF2-40B4-BE49-F238E27FC236}">
              <a16:creationId xmlns:a16="http://schemas.microsoft.com/office/drawing/2014/main" id="{08FB6F9F-C9B2-43CE-8475-5450A190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512" name="Picture 1798">
          <a:extLst>
            <a:ext uri="{FF2B5EF4-FFF2-40B4-BE49-F238E27FC236}">
              <a16:creationId xmlns:a16="http://schemas.microsoft.com/office/drawing/2014/main" id="{7695682E-C717-4FF1-A2C4-41DF544E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19050</xdr:rowOff>
    </xdr:to>
    <xdr:pic>
      <xdr:nvPicPr>
        <xdr:cNvPr id="513" name="Picture 29235">
          <a:extLst>
            <a:ext uri="{FF2B5EF4-FFF2-40B4-BE49-F238E27FC236}">
              <a16:creationId xmlns:a16="http://schemas.microsoft.com/office/drawing/2014/main" id="{DEFCA5F2-B0AD-4707-880C-401B2512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14" name="Picture 1798">
          <a:extLst>
            <a:ext uri="{FF2B5EF4-FFF2-40B4-BE49-F238E27FC236}">
              <a16:creationId xmlns:a16="http://schemas.microsoft.com/office/drawing/2014/main" id="{28727E15-CEF7-448A-A204-3B50E98A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15" name="Picture 1798">
          <a:extLst>
            <a:ext uri="{FF2B5EF4-FFF2-40B4-BE49-F238E27FC236}">
              <a16:creationId xmlns:a16="http://schemas.microsoft.com/office/drawing/2014/main" id="{AE5DA6C9-C603-49F3-B0BF-723C7512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516" name="Picture 1798">
          <a:extLst>
            <a:ext uri="{FF2B5EF4-FFF2-40B4-BE49-F238E27FC236}">
              <a16:creationId xmlns:a16="http://schemas.microsoft.com/office/drawing/2014/main" id="{9894BDFF-5095-4CF2-A982-0BE58AB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17" name="Picture 1798">
          <a:extLst>
            <a:ext uri="{FF2B5EF4-FFF2-40B4-BE49-F238E27FC236}">
              <a16:creationId xmlns:a16="http://schemas.microsoft.com/office/drawing/2014/main" id="{BCE89E1F-999F-4AE2-A28D-3D9727E2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518" name="Picture 1798">
          <a:extLst>
            <a:ext uri="{FF2B5EF4-FFF2-40B4-BE49-F238E27FC236}">
              <a16:creationId xmlns:a16="http://schemas.microsoft.com/office/drawing/2014/main" id="{B387753B-FC2D-4C8D-BD1E-53E996F2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19050</xdr:rowOff>
    </xdr:to>
    <xdr:pic>
      <xdr:nvPicPr>
        <xdr:cNvPr id="519" name="Picture 29235">
          <a:extLst>
            <a:ext uri="{FF2B5EF4-FFF2-40B4-BE49-F238E27FC236}">
              <a16:creationId xmlns:a16="http://schemas.microsoft.com/office/drawing/2014/main" id="{F1FEC188-A56F-4A1C-A372-E9F869D7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20" name="Picture 1798">
          <a:extLst>
            <a:ext uri="{FF2B5EF4-FFF2-40B4-BE49-F238E27FC236}">
              <a16:creationId xmlns:a16="http://schemas.microsoft.com/office/drawing/2014/main" id="{73B9336B-7DF0-4E9B-BEE4-97FBEDB1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21" name="Picture 1798">
          <a:extLst>
            <a:ext uri="{FF2B5EF4-FFF2-40B4-BE49-F238E27FC236}">
              <a16:creationId xmlns:a16="http://schemas.microsoft.com/office/drawing/2014/main" id="{F2C80E6F-6C5F-414F-A408-0689F2D0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22" name="Picture 1798">
          <a:extLst>
            <a:ext uri="{FF2B5EF4-FFF2-40B4-BE49-F238E27FC236}">
              <a16:creationId xmlns:a16="http://schemas.microsoft.com/office/drawing/2014/main" id="{05383008-6F74-44BA-8CD1-12B0464B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23" name="Picture 1798">
          <a:extLst>
            <a:ext uri="{FF2B5EF4-FFF2-40B4-BE49-F238E27FC236}">
              <a16:creationId xmlns:a16="http://schemas.microsoft.com/office/drawing/2014/main" id="{A35CB846-253B-45EF-AA08-5DAFA8DB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24" name="Picture 1798">
          <a:extLst>
            <a:ext uri="{FF2B5EF4-FFF2-40B4-BE49-F238E27FC236}">
              <a16:creationId xmlns:a16="http://schemas.microsoft.com/office/drawing/2014/main" id="{B125A2F5-B1E3-4242-BE39-262AF03B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19050</xdr:rowOff>
    </xdr:to>
    <xdr:pic>
      <xdr:nvPicPr>
        <xdr:cNvPr id="525" name="Picture 29235">
          <a:extLst>
            <a:ext uri="{FF2B5EF4-FFF2-40B4-BE49-F238E27FC236}">
              <a16:creationId xmlns:a16="http://schemas.microsoft.com/office/drawing/2014/main" id="{8CC28CF7-B215-4FC3-8A12-7FEB9FCE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526" name="Picture 1798">
          <a:extLst>
            <a:ext uri="{FF2B5EF4-FFF2-40B4-BE49-F238E27FC236}">
              <a16:creationId xmlns:a16="http://schemas.microsoft.com/office/drawing/2014/main" id="{596DF074-2F04-49D4-ACF9-DAA08C74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527" name="Picture 1798">
          <a:extLst>
            <a:ext uri="{FF2B5EF4-FFF2-40B4-BE49-F238E27FC236}">
              <a16:creationId xmlns:a16="http://schemas.microsoft.com/office/drawing/2014/main" id="{AE311A73-FF57-449C-B51C-B014E7C5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28" name="Picture 1798">
          <a:extLst>
            <a:ext uri="{FF2B5EF4-FFF2-40B4-BE49-F238E27FC236}">
              <a16:creationId xmlns:a16="http://schemas.microsoft.com/office/drawing/2014/main" id="{67B7B381-D961-44E5-9BF0-DFD81F0D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529" name="Picture 1798">
          <a:extLst>
            <a:ext uri="{FF2B5EF4-FFF2-40B4-BE49-F238E27FC236}">
              <a16:creationId xmlns:a16="http://schemas.microsoft.com/office/drawing/2014/main" id="{E8EEBB8A-217A-4DAB-B7A0-9D5C16DC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30" name="Picture 1798">
          <a:extLst>
            <a:ext uri="{FF2B5EF4-FFF2-40B4-BE49-F238E27FC236}">
              <a16:creationId xmlns:a16="http://schemas.microsoft.com/office/drawing/2014/main" id="{21B344A4-5EF0-4CF8-94E8-153C1C59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531" name="Picture 29235">
          <a:extLst>
            <a:ext uri="{FF2B5EF4-FFF2-40B4-BE49-F238E27FC236}">
              <a16:creationId xmlns:a16="http://schemas.microsoft.com/office/drawing/2014/main" id="{3E952234-5EDF-4591-9D8B-79EEDFBD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532" name="Picture 1798">
          <a:extLst>
            <a:ext uri="{FF2B5EF4-FFF2-40B4-BE49-F238E27FC236}">
              <a16:creationId xmlns:a16="http://schemas.microsoft.com/office/drawing/2014/main" id="{45B84C05-39A3-4398-8973-9BD04044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533" name="Picture 1798">
          <a:extLst>
            <a:ext uri="{FF2B5EF4-FFF2-40B4-BE49-F238E27FC236}">
              <a16:creationId xmlns:a16="http://schemas.microsoft.com/office/drawing/2014/main" id="{8910AD70-7EE4-413E-AC0B-01BED675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534" name="Picture 1798">
          <a:extLst>
            <a:ext uri="{FF2B5EF4-FFF2-40B4-BE49-F238E27FC236}">
              <a16:creationId xmlns:a16="http://schemas.microsoft.com/office/drawing/2014/main" id="{C0ED03A8-F1B2-423D-B7F7-3D436FC9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535" name="Picture 1798">
          <a:extLst>
            <a:ext uri="{FF2B5EF4-FFF2-40B4-BE49-F238E27FC236}">
              <a16:creationId xmlns:a16="http://schemas.microsoft.com/office/drawing/2014/main" id="{66BEAFF9-1898-424F-A5D7-5CB30FD0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536" name="Picture 1798">
          <a:extLst>
            <a:ext uri="{FF2B5EF4-FFF2-40B4-BE49-F238E27FC236}">
              <a16:creationId xmlns:a16="http://schemas.microsoft.com/office/drawing/2014/main" id="{83CB0BC0-2C8B-41AB-A95E-86632C21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537" name="Picture 29235">
          <a:extLst>
            <a:ext uri="{FF2B5EF4-FFF2-40B4-BE49-F238E27FC236}">
              <a16:creationId xmlns:a16="http://schemas.microsoft.com/office/drawing/2014/main" id="{0EFBC676-BCFC-46D3-B90A-040A26DE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38" name="Picture 1798">
          <a:extLst>
            <a:ext uri="{FF2B5EF4-FFF2-40B4-BE49-F238E27FC236}">
              <a16:creationId xmlns:a16="http://schemas.microsoft.com/office/drawing/2014/main" id="{5C867043-9116-4C8F-B242-BFD3D7E0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39" name="Picture 1798">
          <a:extLst>
            <a:ext uri="{FF2B5EF4-FFF2-40B4-BE49-F238E27FC236}">
              <a16:creationId xmlns:a16="http://schemas.microsoft.com/office/drawing/2014/main" id="{33DBBB6A-D229-42D3-A683-75ED94DE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540" name="Picture 1798">
          <a:extLst>
            <a:ext uri="{FF2B5EF4-FFF2-40B4-BE49-F238E27FC236}">
              <a16:creationId xmlns:a16="http://schemas.microsoft.com/office/drawing/2014/main" id="{4C5D2D71-7CFE-4CCF-88DF-4F5E3EBE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41" name="Picture 1798">
          <a:extLst>
            <a:ext uri="{FF2B5EF4-FFF2-40B4-BE49-F238E27FC236}">
              <a16:creationId xmlns:a16="http://schemas.microsoft.com/office/drawing/2014/main" id="{E02078F1-97AB-4B65-B187-6FCCE973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542" name="Picture 1798">
          <a:extLst>
            <a:ext uri="{FF2B5EF4-FFF2-40B4-BE49-F238E27FC236}">
              <a16:creationId xmlns:a16="http://schemas.microsoft.com/office/drawing/2014/main" id="{65481F93-ED05-4409-97F2-7A07E265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543" name="Picture 29235">
          <a:extLst>
            <a:ext uri="{FF2B5EF4-FFF2-40B4-BE49-F238E27FC236}">
              <a16:creationId xmlns:a16="http://schemas.microsoft.com/office/drawing/2014/main" id="{AD6596C5-EC72-4F3A-A9B4-4A7FF4DC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544" name="Picture 1798">
          <a:extLst>
            <a:ext uri="{FF2B5EF4-FFF2-40B4-BE49-F238E27FC236}">
              <a16:creationId xmlns:a16="http://schemas.microsoft.com/office/drawing/2014/main" id="{7F7DCB11-A876-4E56-A3EA-3683D8CC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545" name="Picture 1798">
          <a:extLst>
            <a:ext uri="{FF2B5EF4-FFF2-40B4-BE49-F238E27FC236}">
              <a16:creationId xmlns:a16="http://schemas.microsoft.com/office/drawing/2014/main" id="{0D23DBB9-F708-4187-AED8-5FDC3B52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46" name="Picture 1798">
          <a:extLst>
            <a:ext uri="{FF2B5EF4-FFF2-40B4-BE49-F238E27FC236}">
              <a16:creationId xmlns:a16="http://schemas.microsoft.com/office/drawing/2014/main" id="{D14492FD-8D7C-4C6E-BE1D-5B03E47C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547" name="Picture 1798">
          <a:extLst>
            <a:ext uri="{FF2B5EF4-FFF2-40B4-BE49-F238E27FC236}">
              <a16:creationId xmlns:a16="http://schemas.microsoft.com/office/drawing/2014/main" id="{59BB9ABE-85D3-41F4-8EFA-034B95F5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48" name="Picture 1798">
          <a:extLst>
            <a:ext uri="{FF2B5EF4-FFF2-40B4-BE49-F238E27FC236}">
              <a16:creationId xmlns:a16="http://schemas.microsoft.com/office/drawing/2014/main" id="{C2AC578E-4386-4B53-A52C-990A84ED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549" name="Picture 1798">
          <a:extLst>
            <a:ext uri="{FF2B5EF4-FFF2-40B4-BE49-F238E27FC236}">
              <a16:creationId xmlns:a16="http://schemas.microsoft.com/office/drawing/2014/main" id="{085E34C7-3DAC-43A4-A5C9-28432FDD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19050</xdr:rowOff>
    </xdr:to>
    <xdr:pic>
      <xdr:nvPicPr>
        <xdr:cNvPr id="550" name="Picture 29235">
          <a:extLst>
            <a:ext uri="{FF2B5EF4-FFF2-40B4-BE49-F238E27FC236}">
              <a16:creationId xmlns:a16="http://schemas.microsoft.com/office/drawing/2014/main" id="{65A9C64F-48CC-4186-A062-96E9420A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551" name="Picture 1798">
          <a:extLst>
            <a:ext uri="{FF2B5EF4-FFF2-40B4-BE49-F238E27FC236}">
              <a16:creationId xmlns:a16="http://schemas.microsoft.com/office/drawing/2014/main" id="{0011B16E-8267-4C30-B63C-CB9578E9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552" name="Picture 1798">
          <a:extLst>
            <a:ext uri="{FF2B5EF4-FFF2-40B4-BE49-F238E27FC236}">
              <a16:creationId xmlns:a16="http://schemas.microsoft.com/office/drawing/2014/main" id="{09347D5C-014C-42CA-AB79-738820B9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553" name="Picture 1798">
          <a:extLst>
            <a:ext uri="{FF2B5EF4-FFF2-40B4-BE49-F238E27FC236}">
              <a16:creationId xmlns:a16="http://schemas.microsoft.com/office/drawing/2014/main" id="{3F17E2C2-E090-42BD-AA39-2EEB66A0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554" name="Picture 1798">
          <a:extLst>
            <a:ext uri="{FF2B5EF4-FFF2-40B4-BE49-F238E27FC236}">
              <a16:creationId xmlns:a16="http://schemas.microsoft.com/office/drawing/2014/main" id="{3D5C6A1D-A537-4BE6-8271-715F5D58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555" name="Picture 1798">
          <a:extLst>
            <a:ext uri="{FF2B5EF4-FFF2-40B4-BE49-F238E27FC236}">
              <a16:creationId xmlns:a16="http://schemas.microsoft.com/office/drawing/2014/main" id="{FBEBF2FD-264F-495C-8D38-F99014EA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556" name="Picture 1798">
          <a:extLst>
            <a:ext uri="{FF2B5EF4-FFF2-40B4-BE49-F238E27FC236}">
              <a16:creationId xmlns:a16="http://schemas.microsoft.com/office/drawing/2014/main" id="{6DA0DBEA-8423-44B1-B6D4-BEAEAC82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19050</xdr:rowOff>
    </xdr:to>
    <xdr:pic>
      <xdr:nvPicPr>
        <xdr:cNvPr id="557" name="Picture 29235">
          <a:extLst>
            <a:ext uri="{FF2B5EF4-FFF2-40B4-BE49-F238E27FC236}">
              <a16:creationId xmlns:a16="http://schemas.microsoft.com/office/drawing/2014/main" id="{8CA37A72-B794-4BB8-8717-8FDB3AE4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558" name="Picture 1798">
          <a:extLst>
            <a:ext uri="{FF2B5EF4-FFF2-40B4-BE49-F238E27FC236}">
              <a16:creationId xmlns:a16="http://schemas.microsoft.com/office/drawing/2014/main" id="{A15C76AD-543F-4C5B-9E6A-E61C6C0E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559" name="Picture 1798">
          <a:extLst>
            <a:ext uri="{FF2B5EF4-FFF2-40B4-BE49-F238E27FC236}">
              <a16:creationId xmlns:a16="http://schemas.microsoft.com/office/drawing/2014/main" id="{BE1BA10D-E232-498D-8D4D-79EACFBE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560" name="Picture 1798">
          <a:extLst>
            <a:ext uri="{FF2B5EF4-FFF2-40B4-BE49-F238E27FC236}">
              <a16:creationId xmlns:a16="http://schemas.microsoft.com/office/drawing/2014/main" id="{FBA20B8B-7F8C-45ED-AEBF-E527B6BE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561" name="Picture 1798">
          <a:extLst>
            <a:ext uri="{FF2B5EF4-FFF2-40B4-BE49-F238E27FC236}">
              <a16:creationId xmlns:a16="http://schemas.microsoft.com/office/drawing/2014/main" id="{5B417CEA-3FC4-474F-8F0A-68B8E898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562" name="Picture 1798">
          <a:extLst>
            <a:ext uri="{FF2B5EF4-FFF2-40B4-BE49-F238E27FC236}">
              <a16:creationId xmlns:a16="http://schemas.microsoft.com/office/drawing/2014/main" id="{F71E8D19-C3F3-4ADB-BD80-74A49FC3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563" name="Picture 1798">
          <a:extLst>
            <a:ext uri="{FF2B5EF4-FFF2-40B4-BE49-F238E27FC236}">
              <a16:creationId xmlns:a16="http://schemas.microsoft.com/office/drawing/2014/main" id="{D0BD62BC-36E5-4B52-B54C-1E6F14A9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19050</xdr:rowOff>
    </xdr:to>
    <xdr:pic>
      <xdr:nvPicPr>
        <xdr:cNvPr id="564" name="Picture 29235">
          <a:extLst>
            <a:ext uri="{FF2B5EF4-FFF2-40B4-BE49-F238E27FC236}">
              <a16:creationId xmlns:a16="http://schemas.microsoft.com/office/drawing/2014/main" id="{D6FFF727-0903-40F4-A303-F1B5416C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565" name="Picture 1798">
          <a:extLst>
            <a:ext uri="{FF2B5EF4-FFF2-40B4-BE49-F238E27FC236}">
              <a16:creationId xmlns:a16="http://schemas.microsoft.com/office/drawing/2014/main" id="{69B9D5D0-EA8A-4BD5-A4ED-59074EE5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566" name="Picture 1798">
          <a:extLst>
            <a:ext uri="{FF2B5EF4-FFF2-40B4-BE49-F238E27FC236}">
              <a16:creationId xmlns:a16="http://schemas.microsoft.com/office/drawing/2014/main" id="{66EA3BDD-7081-46DA-81F0-4806FC0C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567" name="Picture 1798">
          <a:extLst>
            <a:ext uri="{FF2B5EF4-FFF2-40B4-BE49-F238E27FC236}">
              <a16:creationId xmlns:a16="http://schemas.microsoft.com/office/drawing/2014/main" id="{01CC558D-1978-45AD-84F2-65C72234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568" name="Picture 1798">
          <a:extLst>
            <a:ext uri="{FF2B5EF4-FFF2-40B4-BE49-F238E27FC236}">
              <a16:creationId xmlns:a16="http://schemas.microsoft.com/office/drawing/2014/main" id="{B4EB45D7-846C-4AC8-96FD-06FC3008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569" name="Picture 1798">
          <a:extLst>
            <a:ext uri="{FF2B5EF4-FFF2-40B4-BE49-F238E27FC236}">
              <a16:creationId xmlns:a16="http://schemas.microsoft.com/office/drawing/2014/main" id="{A044D7D3-79A2-40C3-9BBD-70CD9DE2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570" name="Picture 1798">
          <a:extLst>
            <a:ext uri="{FF2B5EF4-FFF2-40B4-BE49-F238E27FC236}">
              <a16:creationId xmlns:a16="http://schemas.microsoft.com/office/drawing/2014/main" id="{E49EB129-8F16-477F-930C-6E58E29F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19050</xdr:rowOff>
    </xdr:to>
    <xdr:pic>
      <xdr:nvPicPr>
        <xdr:cNvPr id="571" name="Picture 29235">
          <a:extLst>
            <a:ext uri="{FF2B5EF4-FFF2-40B4-BE49-F238E27FC236}">
              <a16:creationId xmlns:a16="http://schemas.microsoft.com/office/drawing/2014/main" id="{0AC14D26-5B47-4555-9ADD-06044E95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572" name="Picture 1798">
          <a:extLst>
            <a:ext uri="{FF2B5EF4-FFF2-40B4-BE49-F238E27FC236}">
              <a16:creationId xmlns:a16="http://schemas.microsoft.com/office/drawing/2014/main" id="{6D3B6156-EE67-44EF-AF42-FC4B28A2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573" name="Picture 1798">
          <a:extLst>
            <a:ext uri="{FF2B5EF4-FFF2-40B4-BE49-F238E27FC236}">
              <a16:creationId xmlns:a16="http://schemas.microsoft.com/office/drawing/2014/main" id="{2DC3752E-A8E4-4DF3-B9B5-4C7DD1D7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574" name="Picture 1798">
          <a:extLst>
            <a:ext uri="{FF2B5EF4-FFF2-40B4-BE49-F238E27FC236}">
              <a16:creationId xmlns:a16="http://schemas.microsoft.com/office/drawing/2014/main" id="{000F3AA3-34B2-44E4-BBCA-9EE93518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575" name="Picture 1798">
          <a:extLst>
            <a:ext uri="{FF2B5EF4-FFF2-40B4-BE49-F238E27FC236}">
              <a16:creationId xmlns:a16="http://schemas.microsoft.com/office/drawing/2014/main" id="{41B32706-7B2A-410A-A787-056E4CEE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576" name="Picture 1798">
          <a:extLst>
            <a:ext uri="{FF2B5EF4-FFF2-40B4-BE49-F238E27FC236}">
              <a16:creationId xmlns:a16="http://schemas.microsoft.com/office/drawing/2014/main" id="{DE7D1D9F-CF68-4460-8F59-01E8A987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577" name="Picture 1798">
          <a:extLst>
            <a:ext uri="{FF2B5EF4-FFF2-40B4-BE49-F238E27FC236}">
              <a16:creationId xmlns:a16="http://schemas.microsoft.com/office/drawing/2014/main" id="{8568021F-6F9F-45BF-A418-C4932435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19050</xdr:rowOff>
    </xdr:to>
    <xdr:pic>
      <xdr:nvPicPr>
        <xdr:cNvPr id="578" name="Picture 29235">
          <a:extLst>
            <a:ext uri="{FF2B5EF4-FFF2-40B4-BE49-F238E27FC236}">
              <a16:creationId xmlns:a16="http://schemas.microsoft.com/office/drawing/2014/main" id="{C02EB77B-DF1B-4F01-968A-E80A9240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579" name="Picture 1798">
          <a:extLst>
            <a:ext uri="{FF2B5EF4-FFF2-40B4-BE49-F238E27FC236}">
              <a16:creationId xmlns:a16="http://schemas.microsoft.com/office/drawing/2014/main" id="{233D95DC-4672-4FEF-AFE7-FC33B303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580" name="Picture 1798">
          <a:extLst>
            <a:ext uri="{FF2B5EF4-FFF2-40B4-BE49-F238E27FC236}">
              <a16:creationId xmlns:a16="http://schemas.microsoft.com/office/drawing/2014/main" id="{04B27236-EFA5-44DD-8AF4-14A50331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581" name="Picture 1798">
          <a:extLst>
            <a:ext uri="{FF2B5EF4-FFF2-40B4-BE49-F238E27FC236}">
              <a16:creationId xmlns:a16="http://schemas.microsoft.com/office/drawing/2014/main" id="{D775A1B3-C73F-4AC3-AE7F-8F11AC26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582" name="Picture 1798">
          <a:extLst>
            <a:ext uri="{FF2B5EF4-FFF2-40B4-BE49-F238E27FC236}">
              <a16:creationId xmlns:a16="http://schemas.microsoft.com/office/drawing/2014/main" id="{532AB29B-3336-412D-8E81-601CC4F2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583" name="Picture 1798">
          <a:extLst>
            <a:ext uri="{FF2B5EF4-FFF2-40B4-BE49-F238E27FC236}">
              <a16:creationId xmlns:a16="http://schemas.microsoft.com/office/drawing/2014/main" id="{8D0DB680-C813-48C4-A621-C4E504CF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584" name="Picture 1798">
          <a:extLst>
            <a:ext uri="{FF2B5EF4-FFF2-40B4-BE49-F238E27FC236}">
              <a16:creationId xmlns:a16="http://schemas.microsoft.com/office/drawing/2014/main" id="{207F4E68-CBB4-4794-B9CA-99B05E04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19050</xdr:rowOff>
    </xdr:to>
    <xdr:pic>
      <xdr:nvPicPr>
        <xdr:cNvPr id="585" name="Picture 29235">
          <a:extLst>
            <a:ext uri="{FF2B5EF4-FFF2-40B4-BE49-F238E27FC236}">
              <a16:creationId xmlns:a16="http://schemas.microsoft.com/office/drawing/2014/main" id="{EA166420-CCC8-4386-BCED-6C81D06E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586" name="Picture 1798">
          <a:extLst>
            <a:ext uri="{FF2B5EF4-FFF2-40B4-BE49-F238E27FC236}">
              <a16:creationId xmlns:a16="http://schemas.microsoft.com/office/drawing/2014/main" id="{CFB05C92-8D33-423A-8CDA-764A8ED2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587" name="Picture 1798">
          <a:extLst>
            <a:ext uri="{FF2B5EF4-FFF2-40B4-BE49-F238E27FC236}">
              <a16:creationId xmlns:a16="http://schemas.microsoft.com/office/drawing/2014/main" id="{76E26DC3-DCB0-4B2D-AD2F-B491BACC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588" name="Picture 1798">
          <a:extLst>
            <a:ext uri="{FF2B5EF4-FFF2-40B4-BE49-F238E27FC236}">
              <a16:creationId xmlns:a16="http://schemas.microsoft.com/office/drawing/2014/main" id="{383355EE-C0B6-4116-9089-D3DEC3C6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589" name="Picture 1798">
          <a:extLst>
            <a:ext uri="{FF2B5EF4-FFF2-40B4-BE49-F238E27FC236}">
              <a16:creationId xmlns:a16="http://schemas.microsoft.com/office/drawing/2014/main" id="{FD39DC38-8AD8-492D-9B7E-D0CA7A23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590" name="Picture 1798">
          <a:extLst>
            <a:ext uri="{FF2B5EF4-FFF2-40B4-BE49-F238E27FC236}">
              <a16:creationId xmlns:a16="http://schemas.microsoft.com/office/drawing/2014/main" id="{8CF5B45D-6889-4D0F-BAB1-2EC5DCB8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591" name="Picture 1798">
          <a:extLst>
            <a:ext uri="{FF2B5EF4-FFF2-40B4-BE49-F238E27FC236}">
              <a16:creationId xmlns:a16="http://schemas.microsoft.com/office/drawing/2014/main" id="{0E6DB1D7-6152-422A-B684-CB1D506B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19050</xdr:rowOff>
    </xdr:to>
    <xdr:pic>
      <xdr:nvPicPr>
        <xdr:cNvPr id="592" name="Picture 29235">
          <a:extLst>
            <a:ext uri="{FF2B5EF4-FFF2-40B4-BE49-F238E27FC236}">
              <a16:creationId xmlns:a16="http://schemas.microsoft.com/office/drawing/2014/main" id="{8A500793-D203-418F-8A38-67C3AA9D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593" name="Picture 1798">
          <a:extLst>
            <a:ext uri="{FF2B5EF4-FFF2-40B4-BE49-F238E27FC236}">
              <a16:creationId xmlns:a16="http://schemas.microsoft.com/office/drawing/2014/main" id="{15DB9255-7451-4288-82AF-DC2D2AAA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594" name="Picture 1798">
          <a:extLst>
            <a:ext uri="{FF2B5EF4-FFF2-40B4-BE49-F238E27FC236}">
              <a16:creationId xmlns:a16="http://schemas.microsoft.com/office/drawing/2014/main" id="{B7A5CC98-F1BE-4B94-900F-245DEE00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595" name="Picture 1798">
          <a:extLst>
            <a:ext uri="{FF2B5EF4-FFF2-40B4-BE49-F238E27FC236}">
              <a16:creationId xmlns:a16="http://schemas.microsoft.com/office/drawing/2014/main" id="{D61EB6E2-1D82-4162-9CE7-7E4DDA52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596" name="Picture 1798">
          <a:extLst>
            <a:ext uri="{FF2B5EF4-FFF2-40B4-BE49-F238E27FC236}">
              <a16:creationId xmlns:a16="http://schemas.microsoft.com/office/drawing/2014/main" id="{2E9CB41D-69AD-45FD-AE4A-CD2348E7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597" name="Picture 1798">
          <a:extLst>
            <a:ext uri="{FF2B5EF4-FFF2-40B4-BE49-F238E27FC236}">
              <a16:creationId xmlns:a16="http://schemas.microsoft.com/office/drawing/2014/main" id="{B1CE91A6-9447-4886-9E0E-6E746355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598" name="Picture 1798">
          <a:extLst>
            <a:ext uri="{FF2B5EF4-FFF2-40B4-BE49-F238E27FC236}">
              <a16:creationId xmlns:a16="http://schemas.microsoft.com/office/drawing/2014/main" id="{60F55A2F-0450-4E36-A7FF-18E6C98F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19050</xdr:rowOff>
    </xdr:to>
    <xdr:pic>
      <xdr:nvPicPr>
        <xdr:cNvPr id="599" name="Picture 29235">
          <a:extLst>
            <a:ext uri="{FF2B5EF4-FFF2-40B4-BE49-F238E27FC236}">
              <a16:creationId xmlns:a16="http://schemas.microsoft.com/office/drawing/2014/main" id="{FC7EE317-AF5C-4CF2-AC67-2F5CF822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600" name="Picture 1798">
          <a:extLst>
            <a:ext uri="{FF2B5EF4-FFF2-40B4-BE49-F238E27FC236}">
              <a16:creationId xmlns:a16="http://schemas.microsoft.com/office/drawing/2014/main" id="{87FD8DEE-2C14-4F5A-8674-0A20588E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601" name="Picture 1798">
          <a:extLst>
            <a:ext uri="{FF2B5EF4-FFF2-40B4-BE49-F238E27FC236}">
              <a16:creationId xmlns:a16="http://schemas.microsoft.com/office/drawing/2014/main" id="{15101C8A-F56B-439A-9F8A-7FCFF869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602" name="Picture 1798">
          <a:extLst>
            <a:ext uri="{FF2B5EF4-FFF2-40B4-BE49-F238E27FC236}">
              <a16:creationId xmlns:a16="http://schemas.microsoft.com/office/drawing/2014/main" id="{20BDE405-F9BC-4BDA-B466-42D88FF0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603" name="Picture 1798">
          <a:extLst>
            <a:ext uri="{FF2B5EF4-FFF2-40B4-BE49-F238E27FC236}">
              <a16:creationId xmlns:a16="http://schemas.microsoft.com/office/drawing/2014/main" id="{38C0464D-675E-44B0-9DB8-7A90821A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604" name="Picture 1798">
          <a:extLst>
            <a:ext uri="{FF2B5EF4-FFF2-40B4-BE49-F238E27FC236}">
              <a16:creationId xmlns:a16="http://schemas.microsoft.com/office/drawing/2014/main" id="{7DF3513E-656E-4498-9B9C-3485E2C2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05" name="Picture 1798">
          <a:extLst>
            <a:ext uri="{FF2B5EF4-FFF2-40B4-BE49-F238E27FC236}">
              <a16:creationId xmlns:a16="http://schemas.microsoft.com/office/drawing/2014/main" id="{E45CE70E-936B-4819-8F71-8C3EA24E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19050</xdr:rowOff>
    </xdr:to>
    <xdr:pic>
      <xdr:nvPicPr>
        <xdr:cNvPr id="606" name="Picture 29235">
          <a:extLst>
            <a:ext uri="{FF2B5EF4-FFF2-40B4-BE49-F238E27FC236}">
              <a16:creationId xmlns:a16="http://schemas.microsoft.com/office/drawing/2014/main" id="{0F53F6B4-377F-4E6B-B704-4D1C8934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607" name="Picture 1798">
          <a:extLst>
            <a:ext uri="{FF2B5EF4-FFF2-40B4-BE49-F238E27FC236}">
              <a16:creationId xmlns:a16="http://schemas.microsoft.com/office/drawing/2014/main" id="{D4DDD2B8-9A5C-43F8-BFB4-E1DD1C5D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608" name="Picture 1798">
          <a:extLst>
            <a:ext uri="{FF2B5EF4-FFF2-40B4-BE49-F238E27FC236}">
              <a16:creationId xmlns:a16="http://schemas.microsoft.com/office/drawing/2014/main" id="{5156C4BC-A65E-4D08-938B-975537D8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609" name="Picture 1798">
          <a:extLst>
            <a:ext uri="{FF2B5EF4-FFF2-40B4-BE49-F238E27FC236}">
              <a16:creationId xmlns:a16="http://schemas.microsoft.com/office/drawing/2014/main" id="{E8EDF52A-5783-422B-97BE-DF84EFAC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10" name="Picture 1798">
          <a:extLst>
            <a:ext uri="{FF2B5EF4-FFF2-40B4-BE49-F238E27FC236}">
              <a16:creationId xmlns:a16="http://schemas.microsoft.com/office/drawing/2014/main" id="{068CFF73-86C3-44DC-AD60-3D9EA619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11" name="Picture 1798">
          <a:extLst>
            <a:ext uri="{FF2B5EF4-FFF2-40B4-BE49-F238E27FC236}">
              <a16:creationId xmlns:a16="http://schemas.microsoft.com/office/drawing/2014/main" id="{BFC0174D-F162-496D-B1B7-95E3507A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612" name="Picture 1798">
          <a:extLst>
            <a:ext uri="{FF2B5EF4-FFF2-40B4-BE49-F238E27FC236}">
              <a16:creationId xmlns:a16="http://schemas.microsoft.com/office/drawing/2014/main" id="{F22ABD26-3674-4B58-87B6-B153C70E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19050</xdr:rowOff>
    </xdr:to>
    <xdr:pic>
      <xdr:nvPicPr>
        <xdr:cNvPr id="613" name="Picture 29235">
          <a:extLst>
            <a:ext uri="{FF2B5EF4-FFF2-40B4-BE49-F238E27FC236}">
              <a16:creationId xmlns:a16="http://schemas.microsoft.com/office/drawing/2014/main" id="{8EC8C2D0-CD51-418A-A6A4-B23036BE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614" name="Picture 1798">
          <a:extLst>
            <a:ext uri="{FF2B5EF4-FFF2-40B4-BE49-F238E27FC236}">
              <a16:creationId xmlns:a16="http://schemas.microsoft.com/office/drawing/2014/main" id="{7750F21B-E05F-485F-B66D-4754BDA7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615" name="Picture 1798">
          <a:extLst>
            <a:ext uri="{FF2B5EF4-FFF2-40B4-BE49-F238E27FC236}">
              <a16:creationId xmlns:a16="http://schemas.microsoft.com/office/drawing/2014/main" id="{42327FCF-4B4D-4CF4-BD03-3D964B41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616" name="Picture 1798">
          <a:extLst>
            <a:ext uri="{FF2B5EF4-FFF2-40B4-BE49-F238E27FC236}">
              <a16:creationId xmlns:a16="http://schemas.microsoft.com/office/drawing/2014/main" id="{7FB50AFD-25E6-4D12-87C8-C3F90385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617" name="Picture 1798">
          <a:extLst>
            <a:ext uri="{FF2B5EF4-FFF2-40B4-BE49-F238E27FC236}">
              <a16:creationId xmlns:a16="http://schemas.microsoft.com/office/drawing/2014/main" id="{D688C29E-4741-4507-A962-5AF1A650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618" name="Picture 1798">
          <a:extLst>
            <a:ext uri="{FF2B5EF4-FFF2-40B4-BE49-F238E27FC236}">
              <a16:creationId xmlns:a16="http://schemas.microsoft.com/office/drawing/2014/main" id="{8D3C0127-314D-41C5-A4BF-910AA1C9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619" name="Picture 1798">
          <a:extLst>
            <a:ext uri="{FF2B5EF4-FFF2-40B4-BE49-F238E27FC236}">
              <a16:creationId xmlns:a16="http://schemas.microsoft.com/office/drawing/2014/main" id="{716893EA-F495-4F92-99E6-8528BA4C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19050</xdr:rowOff>
    </xdr:to>
    <xdr:pic>
      <xdr:nvPicPr>
        <xdr:cNvPr id="620" name="Picture 29235">
          <a:extLst>
            <a:ext uri="{FF2B5EF4-FFF2-40B4-BE49-F238E27FC236}">
              <a16:creationId xmlns:a16="http://schemas.microsoft.com/office/drawing/2014/main" id="{39DC7641-99D5-44A5-9EA0-76FD6A9E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621" name="Picture 1798">
          <a:extLst>
            <a:ext uri="{FF2B5EF4-FFF2-40B4-BE49-F238E27FC236}">
              <a16:creationId xmlns:a16="http://schemas.microsoft.com/office/drawing/2014/main" id="{14DECA47-FB4A-4ECF-8CFE-744F6F75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622" name="Picture 1798">
          <a:extLst>
            <a:ext uri="{FF2B5EF4-FFF2-40B4-BE49-F238E27FC236}">
              <a16:creationId xmlns:a16="http://schemas.microsoft.com/office/drawing/2014/main" id="{C6B40E5A-BEB0-43A8-8CAD-8E1DC4FE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623" name="Picture 1798">
          <a:extLst>
            <a:ext uri="{FF2B5EF4-FFF2-40B4-BE49-F238E27FC236}">
              <a16:creationId xmlns:a16="http://schemas.microsoft.com/office/drawing/2014/main" id="{A601FE0A-EBAB-4AE6-A615-1FA4251E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624" name="Picture 1798">
          <a:extLst>
            <a:ext uri="{FF2B5EF4-FFF2-40B4-BE49-F238E27FC236}">
              <a16:creationId xmlns:a16="http://schemas.microsoft.com/office/drawing/2014/main" id="{4554C03B-2542-4DBF-B2D5-EB4D1FEA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625" name="Picture 1798">
          <a:extLst>
            <a:ext uri="{FF2B5EF4-FFF2-40B4-BE49-F238E27FC236}">
              <a16:creationId xmlns:a16="http://schemas.microsoft.com/office/drawing/2014/main" id="{E3A11573-39E2-44C9-BB37-968BA614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26" name="Picture 1798">
          <a:extLst>
            <a:ext uri="{FF2B5EF4-FFF2-40B4-BE49-F238E27FC236}">
              <a16:creationId xmlns:a16="http://schemas.microsoft.com/office/drawing/2014/main" id="{32C0B443-FFB1-4F78-928A-777E5782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19050</xdr:rowOff>
    </xdr:to>
    <xdr:pic>
      <xdr:nvPicPr>
        <xdr:cNvPr id="627" name="Picture 29235">
          <a:extLst>
            <a:ext uri="{FF2B5EF4-FFF2-40B4-BE49-F238E27FC236}">
              <a16:creationId xmlns:a16="http://schemas.microsoft.com/office/drawing/2014/main" id="{5D5C1AAB-989A-453E-9ADD-3D0941FA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28" name="Picture 1798">
          <a:extLst>
            <a:ext uri="{FF2B5EF4-FFF2-40B4-BE49-F238E27FC236}">
              <a16:creationId xmlns:a16="http://schemas.microsoft.com/office/drawing/2014/main" id="{7B937640-F132-4143-AB38-A5F25BCD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29" name="Picture 1798">
          <a:extLst>
            <a:ext uri="{FF2B5EF4-FFF2-40B4-BE49-F238E27FC236}">
              <a16:creationId xmlns:a16="http://schemas.microsoft.com/office/drawing/2014/main" id="{7557AA54-6FFC-4C8D-B352-29906768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630" name="Picture 1798">
          <a:extLst>
            <a:ext uri="{FF2B5EF4-FFF2-40B4-BE49-F238E27FC236}">
              <a16:creationId xmlns:a16="http://schemas.microsoft.com/office/drawing/2014/main" id="{8BA7DA3C-1BDF-4E66-BB43-DDEAA869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31" name="Picture 1798">
          <a:extLst>
            <a:ext uri="{FF2B5EF4-FFF2-40B4-BE49-F238E27FC236}">
              <a16:creationId xmlns:a16="http://schemas.microsoft.com/office/drawing/2014/main" id="{3724DF82-D51D-49CB-9D00-690C3A54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32" name="Picture 1798">
          <a:extLst>
            <a:ext uri="{FF2B5EF4-FFF2-40B4-BE49-F238E27FC236}">
              <a16:creationId xmlns:a16="http://schemas.microsoft.com/office/drawing/2014/main" id="{B6E11604-61C5-454F-BE51-505FB6A1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633" name="Picture 1798">
          <a:extLst>
            <a:ext uri="{FF2B5EF4-FFF2-40B4-BE49-F238E27FC236}">
              <a16:creationId xmlns:a16="http://schemas.microsoft.com/office/drawing/2014/main" id="{BCE69ABE-2A19-45EE-948C-6B856217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634" name="Picture 29235">
          <a:extLst>
            <a:ext uri="{FF2B5EF4-FFF2-40B4-BE49-F238E27FC236}">
              <a16:creationId xmlns:a16="http://schemas.microsoft.com/office/drawing/2014/main" id="{81A3ADAB-19D5-4BA0-ABCC-314CF832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635" name="Picture 1798">
          <a:extLst>
            <a:ext uri="{FF2B5EF4-FFF2-40B4-BE49-F238E27FC236}">
              <a16:creationId xmlns:a16="http://schemas.microsoft.com/office/drawing/2014/main" id="{D4610EB0-2EF5-4224-8036-057E37C5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636" name="Picture 1798">
          <a:extLst>
            <a:ext uri="{FF2B5EF4-FFF2-40B4-BE49-F238E27FC236}">
              <a16:creationId xmlns:a16="http://schemas.microsoft.com/office/drawing/2014/main" id="{0436DDD3-E435-425C-AAE7-B76171AD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637" name="Picture 1798">
          <a:extLst>
            <a:ext uri="{FF2B5EF4-FFF2-40B4-BE49-F238E27FC236}">
              <a16:creationId xmlns:a16="http://schemas.microsoft.com/office/drawing/2014/main" id="{7EB14C50-4CD6-4621-B41A-56FCEDEC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638" name="Picture 1798">
          <a:extLst>
            <a:ext uri="{FF2B5EF4-FFF2-40B4-BE49-F238E27FC236}">
              <a16:creationId xmlns:a16="http://schemas.microsoft.com/office/drawing/2014/main" id="{6621D93E-1834-4AEB-9D59-8C4D4C87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639" name="Picture 1798">
          <a:extLst>
            <a:ext uri="{FF2B5EF4-FFF2-40B4-BE49-F238E27FC236}">
              <a16:creationId xmlns:a16="http://schemas.microsoft.com/office/drawing/2014/main" id="{A47EFA1A-1D94-414E-9ED0-F7328A8A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640" name="Picture 1798">
          <a:extLst>
            <a:ext uri="{FF2B5EF4-FFF2-40B4-BE49-F238E27FC236}">
              <a16:creationId xmlns:a16="http://schemas.microsoft.com/office/drawing/2014/main" id="{C885E552-6AB8-47BA-9B78-7A820B8E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19050</xdr:rowOff>
    </xdr:to>
    <xdr:pic>
      <xdr:nvPicPr>
        <xdr:cNvPr id="641" name="Picture 29235">
          <a:extLst>
            <a:ext uri="{FF2B5EF4-FFF2-40B4-BE49-F238E27FC236}">
              <a16:creationId xmlns:a16="http://schemas.microsoft.com/office/drawing/2014/main" id="{36C118F7-48D4-496F-8FC5-A9313395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642" name="Picture 1798">
          <a:extLst>
            <a:ext uri="{FF2B5EF4-FFF2-40B4-BE49-F238E27FC236}">
              <a16:creationId xmlns:a16="http://schemas.microsoft.com/office/drawing/2014/main" id="{3D8A2B80-C182-4744-A2BE-37671A49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643" name="Picture 1798">
          <a:extLst>
            <a:ext uri="{FF2B5EF4-FFF2-40B4-BE49-F238E27FC236}">
              <a16:creationId xmlns:a16="http://schemas.microsoft.com/office/drawing/2014/main" id="{50131A7B-18C6-45CB-8BC5-F22C759F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644" name="Picture 1798">
          <a:extLst>
            <a:ext uri="{FF2B5EF4-FFF2-40B4-BE49-F238E27FC236}">
              <a16:creationId xmlns:a16="http://schemas.microsoft.com/office/drawing/2014/main" id="{83DFCEAC-B8FC-42C8-96F2-C3EE96C7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645" name="Picture 1798">
          <a:extLst>
            <a:ext uri="{FF2B5EF4-FFF2-40B4-BE49-F238E27FC236}">
              <a16:creationId xmlns:a16="http://schemas.microsoft.com/office/drawing/2014/main" id="{31D1899E-0A57-4E21-9820-666A55D3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646" name="Picture 1798">
          <a:extLst>
            <a:ext uri="{FF2B5EF4-FFF2-40B4-BE49-F238E27FC236}">
              <a16:creationId xmlns:a16="http://schemas.microsoft.com/office/drawing/2014/main" id="{D8A0F8EB-0C10-4012-AA1F-F671A5C2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47" name="Picture 1798">
          <a:extLst>
            <a:ext uri="{FF2B5EF4-FFF2-40B4-BE49-F238E27FC236}">
              <a16:creationId xmlns:a16="http://schemas.microsoft.com/office/drawing/2014/main" id="{9BDF6B8B-6DCB-42E4-A63D-0CD61A81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648" name="Picture 29235">
          <a:extLst>
            <a:ext uri="{FF2B5EF4-FFF2-40B4-BE49-F238E27FC236}">
              <a16:creationId xmlns:a16="http://schemas.microsoft.com/office/drawing/2014/main" id="{6B967AE8-C575-400B-8573-F2798E7C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9" name="Picture 1798">
          <a:extLst>
            <a:ext uri="{FF2B5EF4-FFF2-40B4-BE49-F238E27FC236}">
              <a16:creationId xmlns:a16="http://schemas.microsoft.com/office/drawing/2014/main" id="{E8C69D89-E519-4E13-BC5A-37DA5418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50" name="Picture 1798">
          <a:extLst>
            <a:ext uri="{FF2B5EF4-FFF2-40B4-BE49-F238E27FC236}">
              <a16:creationId xmlns:a16="http://schemas.microsoft.com/office/drawing/2014/main" id="{E7154A1B-3F8B-4B99-9897-FB126D02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51" name="Picture 1798">
          <a:extLst>
            <a:ext uri="{FF2B5EF4-FFF2-40B4-BE49-F238E27FC236}">
              <a16:creationId xmlns:a16="http://schemas.microsoft.com/office/drawing/2014/main" id="{E39999A7-EC68-4EE5-9F66-78E60DF8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2" name="Picture 1798">
          <a:extLst>
            <a:ext uri="{FF2B5EF4-FFF2-40B4-BE49-F238E27FC236}">
              <a16:creationId xmlns:a16="http://schemas.microsoft.com/office/drawing/2014/main" id="{4181BDC3-4AA3-458E-819D-4FBD8F18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3" name="Picture 1798">
          <a:extLst>
            <a:ext uri="{FF2B5EF4-FFF2-40B4-BE49-F238E27FC236}">
              <a16:creationId xmlns:a16="http://schemas.microsoft.com/office/drawing/2014/main" id="{662064FD-C7F1-42F0-8D1D-4E7F7E24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54" name="Picture 1798">
          <a:extLst>
            <a:ext uri="{FF2B5EF4-FFF2-40B4-BE49-F238E27FC236}">
              <a16:creationId xmlns:a16="http://schemas.microsoft.com/office/drawing/2014/main" id="{BEF2693A-F80A-4850-AAE8-3250507E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655" name="Picture 29235">
          <a:extLst>
            <a:ext uri="{FF2B5EF4-FFF2-40B4-BE49-F238E27FC236}">
              <a16:creationId xmlns:a16="http://schemas.microsoft.com/office/drawing/2014/main" id="{7AB919B8-7EDF-4516-A416-D69EEBF7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56" name="Picture 1798">
          <a:extLst>
            <a:ext uri="{FF2B5EF4-FFF2-40B4-BE49-F238E27FC236}">
              <a16:creationId xmlns:a16="http://schemas.microsoft.com/office/drawing/2014/main" id="{0572028A-DDAF-4A95-9CB5-892624CD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57" name="Picture 1798">
          <a:extLst>
            <a:ext uri="{FF2B5EF4-FFF2-40B4-BE49-F238E27FC236}">
              <a16:creationId xmlns:a16="http://schemas.microsoft.com/office/drawing/2014/main" id="{54DD23C9-96B2-4F2F-AB80-3BD615E8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58" name="Picture 1798">
          <a:extLst>
            <a:ext uri="{FF2B5EF4-FFF2-40B4-BE49-F238E27FC236}">
              <a16:creationId xmlns:a16="http://schemas.microsoft.com/office/drawing/2014/main" id="{46F53F63-3EDA-48D9-B45D-813E572C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59" name="Picture 1798">
          <a:extLst>
            <a:ext uri="{FF2B5EF4-FFF2-40B4-BE49-F238E27FC236}">
              <a16:creationId xmlns:a16="http://schemas.microsoft.com/office/drawing/2014/main" id="{E7064690-F41D-4713-BB12-18766A95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60" name="Picture 1798">
          <a:extLst>
            <a:ext uri="{FF2B5EF4-FFF2-40B4-BE49-F238E27FC236}">
              <a16:creationId xmlns:a16="http://schemas.microsoft.com/office/drawing/2014/main" id="{ABBEE699-3466-492F-8B8F-42382AD0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661" name="Picture 1798">
          <a:extLst>
            <a:ext uri="{FF2B5EF4-FFF2-40B4-BE49-F238E27FC236}">
              <a16:creationId xmlns:a16="http://schemas.microsoft.com/office/drawing/2014/main" id="{196AAE70-21E6-4267-899F-CCA90D36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662" name="Picture 29235">
          <a:extLst>
            <a:ext uri="{FF2B5EF4-FFF2-40B4-BE49-F238E27FC236}">
              <a16:creationId xmlns:a16="http://schemas.microsoft.com/office/drawing/2014/main" id="{1A948007-FB49-4C27-9FA9-76A0535A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663" name="Picture 1798">
          <a:extLst>
            <a:ext uri="{FF2B5EF4-FFF2-40B4-BE49-F238E27FC236}">
              <a16:creationId xmlns:a16="http://schemas.microsoft.com/office/drawing/2014/main" id="{ADD866EA-763A-41C6-8E1E-6BC6B9D7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664" name="Picture 1798">
          <a:extLst>
            <a:ext uri="{FF2B5EF4-FFF2-40B4-BE49-F238E27FC236}">
              <a16:creationId xmlns:a16="http://schemas.microsoft.com/office/drawing/2014/main" id="{63D90D6F-070F-4C0F-A9CF-B26B9005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665" name="Picture 1798">
          <a:extLst>
            <a:ext uri="{FF2B5EF4-FFF2-40B4-BE49-F238E27FC236}">
              <a16:creationId xmlns:a16="http://schemas.microsoft.com/office/drawing/2014/main" id="{45BC2AE6-E608-412F-8940-D0446240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666" name="Picture 1798">
          <a:extLst>
            <a:ext uri="{FF2B5EF4-FFF2-40B4-BE49-F238E27FC236}">
              <a16:creationId xmlns:a16="http://schemas.microsoft.com/office/drawing/2014/main" id="{B1D2E810-85F5-4CB5-AF67-BE369638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667" name="Picture 1798">
          <a:extLst>
            <a:ext uri="{FF2B5EF4-FFF2-40B4-BE49-F238E27FC236}">
              <a16:creationId xmlns:a16="http://schemas.microsoft.com/office/drawing/2014/main" id="{43D17495-3032-407E-A34B-EBDD396A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668" name="Picture 1798">
          <a:extLst>
            <a:ext uri="{FF2B5EF4-FFF2-40B4-BE49-F238E27FC236}">
              <a16:creationId xmlns:a16="http://schemas.microsoft.com/office/drawing/2014/main" id="{720151E5-A02F-4069-BA94-436735E4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19050</xdr:rowOff>
    </xdr:to>
    <xdr:pic>
      <xdr:nvPicPr>
        <xdr:cNvPr id="669" name="Picture 29235">
          <a:extLst>
            <a:ext uri="{FF2B5EF4-FFF2-40B4-BE49-F238E27FC236}">
              <a16:creationId xmlns:a16="http://schemas.microsoft.com/office/drawing/2014/main" id="{27DBA5FE-3A01-4F2E-A80E-96A7F6CF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670" name="Picture 1798">
          <a:extLst>
            <a:ext uri="{FF2B5EF4-FFF2-40B4-BE49-F238E27FC236}">
              <a16:creationId xmlns:a16="http://schemas.microsoft.com/office/drawing/2014/main" id="{565E0A84-97B0-4ACF-A899-1B0B728B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671" name="Picture 1798">
          <a:extLst>
            <a:ext uri="{FF2B5EF4-FFF2-40B4-BE49-F238E27FC236}">
              <a16:creationId xmlns:a16="http://schemas.microsoft.com/office/drawing/2014/main" id="{9BC78803-8AE1-4C0A-9B34-4005F2E7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672" name="Picture 1798">
          <a:extLst>
            <a:ext uri="{FF2B5EF4-FFF2-40B4-BE49-F238E27FC236}">
              <a16:creationId xmlns:a16="http://schemas.microsoft.com/office/drawing/2014/main" id="{6FDD43B8-819C-4E25-AF54-BB25C56D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673" name="Picture 1798">
          <a:extLst>
            <a:ext uri="{FF2B5EF4-FFF2-40B4-BE49-F238E27FC236}">
              <a16:creationId xmlns:a16="http://schemas.microsoft.com/office/drawing/2014/main" id="{D67E6F57-F761-4AE2-BEFF-6D6FAFD5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674" name="Picture 1798">
          <a:extLst>
            <a:ext uri="{FF2B5EF4-FFF2-40B4-BE49-F238E27FC236}">
              <a16:creationId xmlns:a16="http://schemas.microsoft.com/office/drawing/2014/main" id="{284BB8EC-F741-4315-90C5-4FE033CB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75" name="Picture 1798">
          <a:extLst>
            <a:ext uri="{FF2B5EF4-FFF2-40B4-BE49-F238E27FC236}">
              <a16:creationId xmlns:a16="http://schemas.microsoft.com/office/drawing/2014/main" id="{425ADA27-D0D7-45F0-B4BF-01E0802D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19050</xdr:rowOff>
    </xdr:to>
    <xdr:pic>
      <xdr:nvPicPr>
        <xdr:cNvPr id="676" name="Picture 29235">
          <a:extLst>
            <a:ext uri="{FF2B5EF4-FFF2-40B4-BE49-F238E27FC236}">
              <a16:creationId xmlns:a16="http://schemas.microsoft.com/office/drawing/2014/main" id="{87F3AF5E-66A2-4FF4-8888-0A7977CB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677" name="Picture 1798">
          <a:extLst>
            <a:ext uri="{FF2B5EF4-FFF2-40B4-BE49-F238E27FC236}">
              <a16:creationId xmlns:a16="http://schemas.microsoft.com/office/drawing/2014/main" id="{AFDD15BF-0EEA-4AC7-B866-7BC0AEA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678" name="Picture 1798">
          <a:extLst>
            <a:ext uri="{FF2B5EF4-FFF2-40B4-BE49-F238E27FC236}">
              <a16:creationId xmlns:a16="http://schemas.microsoft.com/office/drawing/2014/main" id="{D681240E-C7E9-4DE7-99C2-55AF09E1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679" name="Picture 1798">
          <a:extLst>
            <a:ext uri="{FF2B5EF4-FFF2-40B4-BE49-F238E27FC236}">
              <a16:creationId xmlns:a16="http://schemas.microsoft.com/office/drawing/2014/main" id="{6A540C34-665C-4989-8CCC-E0824F7A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80" name="Picture 1798">
          <a:extLst>
            <a:ext uri="{FF2B5EF4-FFF2-40B4-BE49-F238E27FC236}">
              <a16:creationId xmlns:a16="http://schemas.microsoft.com/office/drawing/2014/main" id="{DE9FB923-6EA6-47F5-AB41-F477B864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81" name="Picture 1798">
          <a:extLst>
            <a:ext uri="{FF2B5EF4-FFF2-40B4-BE49-F238E27FC236}">
              <a16:creationId xmlns:a16="http://schemas.microsoft.com/office/drawing/2014/main" id="{5C28A8B4-4E1E-4773-B26E-43822F24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82" name="Picture 1798">
          <a:extLst>
            <a:ext uri="{FF2B5EF4-FFF2-40B4-BE49-F238E27FC236}">
              <a16:creationId xmlns:a16="http://schemas.microsoft.com/office/drawing/2014/main" id="{741935A9-0496-4ABE-BD01-09DC031D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19050</xdr:rowOff>
    </xdr:to>
    <xdr:pic>
      <xdr:nvPicPr>
        <xdr:cNvPr id="683" name="Picture 29235">
          <a:extLst>
            <a:ext uri="{FF2B5EF4-FFF2-40B4-BE49-F238E27FC236}">
              <a16:creationId xmlns:a16="http://schemas.microsoft.com/office/drawing/2014/main" id="{A54AC5B3-2B0E-47A8-91B2-644E9EB9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84" name="Picture 1798">
          <a:extLst>
            <a:ext uri="{FF2B5EF4-FFF2-40B4-BE49-F238E27FC236}">
              <a16:creationId xmlns:a16="http://schemas.microsoft.com/office/drawing/2014/main" id="{300A20ED-545C-4B9F-93BD-8F387B2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85" name="Picture 1798">
          <a:extLst>
            <a:ext uri="{FF2B5EF4-FFF2-40B4-BE49-F238E27FC236}">
              <a16:creationId xmlns:a16="http://schemas.microsoft.com/office/drawing/2014/main" id="{83977DD9-4BD8-4E54-921A-483F1AB4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86" name="Picture 1798">
          <a:extLst>
            <a:ext uri="{FF2B5EF4-FFF2-40B4-BE49-F238E27FC236}">
              <a16:creationId xmlns:a16="http://schemas.microsoft.com/office/drawing/2014/main" id="{9E9D8383-221C-46F3-962B-FD465193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87" name="Picture 1798">
          <a:extLst>
            <a:ext uri="{FF2B5EF4-FFF2-40B4-BE49-F238E27FC236}">
              <a16:creationId xmlns:a16="http://schemas.microsoft.com/office/drawing/2014/main" id="{588F7780-6B6D-41D1-BFDD-50F8989A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88" name="Picture 1798">
          <a:extLst>
            <a:ext uri="{FF2B5EF4-FFF2-40B4-BE49-F238E27FC236}">
              <a16:creationId xmlns:a16="http://schemas.microsoft.com/office/drawing/2014/main" id="{A2E57D83-6BD0-4F07-8B90-AF492FA3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89" name="Picture 1798">
          <a:extLst>
            <a:ext uri="{FF2B5EF4-FFF2-40B4-BE49-F238E27FC236}">
              <a16:creationId xmlns:a16="http://schemas.microsoft.com/office/drawing/2014/main" id="{2D717B72-389F-47C3-874F-10E1433A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690" name="Picture 29235">
          <a:extLst>
            <a:ext uri="{FF2B5EF4-FFF2-40B4-BE49-F238E27FC236}">
              <a16:creationId xmlns:a16="http://schemas.microsoft.com/office/drawing/2014/main" id="{CD3D1567-D275-40CB-8B1F-031AD021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691" name="Picture 1798">
          <a:extLst>
            <a:ext uri="{FF2B5EF4-FFF2-40B4-BE49-F238E27FC236}">
              <a16:creationId xmlns:a16="http://schemas.microsoft.com/office/drawing/2014/main" id="{58A1EB3C-CFC3-476D-AE68-40EC7531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692" name="Picture 1798">
          <a:extLst>
            <a:ext uri="{FF2B5EF4-FFF2-40B4-BE49-F238E27FC236}">
              <a16:creationId xmlns:a16="http://schemas.microsoft.com/office/drawing/2014/main" id="{619FC889-3586-4B76-8ACC-EBE45944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693" name="Picture 1798">
          <a:extLst>
            <a:ext uri="{FF2B5EF4-FFF2-40B4-BE49-F238E27FC236}">
              <a16:creationId xmlns:a16="http://schemas.microsoft.com/office/drawing/2014/main" id="{943A2050-D6F1-426F-93B2-A71719C1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94" name="Picture 1798">
          <a:extLst>
            <a:ext uri="{FF2B5EF4-FFF2-40B4-BE49-F238E27FC236}">
              <a16:creationId xmlns:a16="http://schemas.microsoft.com/office/drawing/2014/main" id="{21059FCA-91A9-4B58-BAC3-50551139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95" name="Picture 1798">
          <a:extLst>
            <a:ext uri="{FF2B5EF4-FFF2-40B4-BE49-F238E27FC236}">
              <a16:creationId xmlns:a16="http://schemas.microsoft.com/office/drawing/2014/main" id="{41E9FB18-D279-4B0A-A1B6-21F15DBE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696" name="Picture 1798">
          <a:extLst>
            <a:ext uri="{FF2B5EF4-FFF2-40B4-BE49-F238E27FC236}">
              <a16:creationId xmlns:a16="http://schemas.microsoft.com/office/drawing/2014/main" id="{FBEF2B46-A92D-43C9-B659-2F1BC384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697" name="Picture 29235">
          <a:extLst>
            <a:ext uri="{FF2B5EF4-FFF2-40B4-BE49-F238E27FC236}">
              <a16:creationId xmlns:a16="http://schemas.microsoft.com/office/drawing/2014/main" id="{814E1BA2-A43E-4BD6-9971-075EA428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98" name="Picture 1798">
          <a:extLst>
            <a:ext uri="{FF2B5EF4-FFF2-40B4-BE49-F238E27FC236}">
              <a16:creationId xmlns:a16="http://schemas.microsoft.com/office/drawing/2014/main" id="{21510B46-BC96-463A-A813-02174001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99" name="Picture 1798">
          <a:extLst>
            <a:ext uri="{FF2B5EF4-FFF2-40B4-BE49-F238E27FC236}">
              <a16:creationId xmlns:a16="http://schemas.microsoft.com/office/drawing/2014/main" id="{62697D6D-6906-44A2-9D9E-858C91C0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700" name="Picture 1798">
          <a:extLst>
            <a:ext uri="{FF2B5EF4-FFF2-40B4-BE49-F238E27FC236}">
              <a16:creationId xmlns:a16="http://schemas.microsoft.com/office/drawing/2014/main" id="{A0228923-EDEC-48E8-9CEA-B0930EFE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1" name="Picture 1798">
          <a:extLst>
            <a:ext uri="{FF2B5EF4-FFF2-40B4-BE49-F238E27FC236}">
              <a16:creationId xmlns:a16="http://schemas.microsoft.com/office/drawing/2014/main" id="{D28494EB-BA83-4E0D-AF8E-1E9056F7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2" name="Picture 1798">
          <a:extLst>
            <a:ext uri="{FF2B5EF4-FFF2-40B4-BE49-F238E27FC236}">
              <a16:creationId xmlns:a16="http://schemas.microsoft.com/office/drawing/2014/main" id="{74E87CAB-E25A-4139-AD87-47EDA6BF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03" name="Picture 1798">
          <a:extLst>
            <a:ext uri="{FF2B5EF4-FFF2-40B4-BE49-F238E27FC236}">
              <a16:creationId xmlns:a16="http://schemas.microsoft.com/office/drawing/2014/main" id="{73FB6F56-D8F0-4254-97D3-AA87E6EC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704" name="Picture 29235">
          <a:extLst>
            <a:ext uri="{FF2B5EF4-FFF2-40B4-BE49-F238E27FC236}">
              <a16:creationId xmlns:a16="http://schemas.microsoft.com/office/drawing/2014/main" id="{A8391608-AD84-4E5F-968B-391C310A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05" name="Picture 1798">
          <a:extLst>
            <a:ext uri="{FF2B5EF4-FFF2-40B4-BE49-F238E27FC236}">
              <a16:creationId xmlns:a16="http://schemas.microsoft.com/office/drawing/2014/main" id="{5FB1F2F5-E2CE-4C6C-A7DD-B3CD6785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06" name="Picture 1798">
          <a:extLst>
            <a:ext uri="{FF2B5EF4-FFF2-40B4-BE49-F238E27FC236}">
              <a16:creationId xmlns:a16="http://schemas.microsoft.com/office/drawing/2014/main" id="{6CE2FF5E-8093-4B6B-8D7B-A20B6FC6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07" name="Picture 1798">
          <a:extLst>
            <a:ext uri="{FF2B5EF4-FFF2-40B4-BE49-F238E27FC236}">
              <a16:creationId xmlns:a16="http://schemas.microsoft.com/office/drawing/2014/main" id="{9FEDED6B-C096-43AC-9E57-632BBD7C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08" name="Picture 1798">
          <a:extLst>
            <a:ext uri="{FF2B5EF4-FFF2-40B4-BE49-F238E27FC236}">
              <a16:creationId xmlns:a16="http://schemas.microsoft.com/office/drawing/2014/main" id="{97AF2A7C-922E-4AD3-AA62-F9D614E7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09" name="Picture 1798">
          <a:extLst>
            <a:ext uri="{FF2B5EF4-FFF2-40B4-BE49-F238E27FC236}">
              <a16:creationId xmlns:a16="http://schemas.microsoft.com/office/drawing/2014/main" id="{A4088F3C-C8F9-41E7-A4FD-B1CE9E39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10" name="Picture 1798">
          <a:extLst>
            <a:ext uri="{FF2B5EF4-FFF2-40B4-BE49-F238E27FC236}">
              <a16:creationId xmlns:a16="http://schemas.microsoft.com/office/drawing/2014/main" id="{896668FB-D6DA-4924-844A-AEACA4A3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711" name="Picture 29235">
          <a:extLst>
            <a:ext uri="{FF2B5EF4-FFF2-40B4-BE49-F238E27FC236}">
              <a16:creationId xmlns:a16="http://schemas.microsoft.com/office/drawing/2014/main" id="{CAC03FD9-0E4D-49CA-A969-815FDE6F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12" name="Picture 1798">
          <a:extLst>
            <a:ext uri="{FF2B5EF4-FFF2-40B4-BE49-F238E27FC236}">
              <a16:creationId xmlns:a16="http://schemas.microsoft.com/office/drawing/2014/main" id="{8629002C-74B9-4403-A9EF-E2DAF7B3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13" name="Picture 1798">
          <a:extLst>
            <a:ext uri="{FF2B5EF4-FFF2-40B4-BE49-F238E27FC236}">
              <a16:creationId xmlns:a16="http://schemas.microsoft.com/office/drawing/2014/main" id="{CE713593-6409-488F-8BFC-2EC59CA8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14" name="Picture 1798">
          <a:extLst>
            <a:ext uri="{FF2B5EF4-FFF2-40B4-BE49-F238E27FC236}">
              <a16:creationId xmlns:a16="http://schemas.microsoft.com/office/drawing/2014/main" id="{8D9E17EE-CF42-4C8A-B302-0687D439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15" name="Picture 1798">
          <a:extLst>
            <a:ext uri="{FF2B5EF4-FFF2-40B4-BE49-F238E27FC236}">
              <a16:creationId xmlns:a16="http://schemas.microsoft.com/office/drawing/2014/main" id="{11AE1B71-C66C-40C1-9498-D8E8DE84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16" name="Picture 1798">
          <a:extLst>
            <a:ext uri="{FF2B5EF4-FFF2-40B4-BE49-F238E27FC236}">
              <a16:creationId xmlns:a16="http://schemas.microsoft.com/office/drawing/2014/main" id="{0DFBA154-8684-435E-ABE3-AD52CB82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717" name="Picture 1798">
          <a:extLst>
            <a:ext uri="{FF2B5EF4-FFF2-40B4-BE49-F238E27FC236}">
              <a16:creationId xmlns:a16="http://schemas.microsoft.com/office/drawing/2014/main" id="{C684C390-90F8-4E1A-ADA9-1B6E6D2C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718" name="Picture 29235">
          <a:extLst>
            <a:ext uri="{FF2B5EF4-FFF2-40B4-BE49-F238E27FC236}">
              <a16:creationId xmlns:a16="http://schemas.microsoft.com/office/drawing/2014/main" id="{93DC3EE8-5A1E-4109-AEBD-9F86CE00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719" name="Picture 1798">
          <a:extLst>
            <a:ext uri="{FF2B5EF4-FFF2-40B4-BE49-F238E27FC236}">
              <a16:creationId xmlns:a16="http://schemas.microsoft.com/office/drawing/2014/main" id="{B9088659-7F47-4CB7-B34D-27395A42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720" name="Picture 1798">
          <a:extLst>
            <a:ext uri="{FF2B5EF4-FFF2-40B4-BE49-F238E27FC236}">
              <a16:creationId xmlns:a16="http://schemas.microsoft.com/office/drawing/2014/main" id="{FC3EE80C-7CF7-489D-9084-5C41934A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721" name="Picture 1798">
          <a:extLst>
            <a:ext uri="{FF2B5EF4-FFF2-40B4-BE49-F238E27FC236}">
              <a16:creationId xmlns:a16="http://schemas.microsoft.com/office/drawing/2014/main" id="{85ED040B-E313-4964-BC5A-8CC931B0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722" name="Picture 1798">
          <a:extLst>
            <a:ext uri="{FF2B5EF4-FFF2-40B4-BE49-F238E27FC236}">
              <a16:creationId xmlns:a16="http://schemas.microsoft.com/office/drawing/2014/main" id="{20E1C42E-BD12-46A6-BA67-EC9AF01C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723" name="Picture 1798">
          <a:extLst>
            <a:ext uri="{FF2B5EF4-FFF2-40B4-BE49-F238E27FC236}">
              <a16:creationId xmlns:a16="http://schemas.microsoft.com/office/drawing/2014/main" id="{0D0CD60B-5B18-483B-A358-FA1D3AD0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724" name="Picture 1798">
          <a:extLst>
            <a:ext uri="{FF2B5EF4-FFF2-40B4-BE49-F238E27FC236}">
              <a16:creationId xmlns:a16="http://schemas.microsoft.com/office/drawing/2014/main" id="{80CBF22A-C2E8-4127-AD3C-AB802551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725" name="Picture 29235">
          <a:extLst>
            <a:ext uri="{FF2B5EF4-FFF2-40B4-BE49-F238E27FC236}">
              <a16:creationId xmlns:a16="http://schemas.microsoft.com/office/drawing/2014/main" id="{EBBE4D28-969D-4B49-AF82-E6D9E343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726" name="Picture 1798">
          <a:extLst>
            <a:ext uri="{FF2B5EF4-FFF2-40B4-BE49-F238E27FC236}">
              <a16:creationId xmlns:a16="http://schemas.microsoft.com/office/drawing/2014/main" id="{20707140-480F-471D-B063-574A2188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727" name="Picture 1798">
          <a:extLst>
            <a:ext uri="{FF2B5EF4-FFF2-40B4-BE49-F238E27FC236}">
              <a16:creationId xmlns:a16="http://schemas.microsoft.com/office/drawing/2014/main" id="{AC2B3BDC-1860-4C7C-A023-5034440F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728" name="Picture 1798">
          <a:extLst>
            <a:ext uri="{FF2B5EF4-FFF2-40B4-BE49-F238E27FC236}">
              <a16:creationId xmlns:a16="http://schemas.microsoft.com/office/drawing/2014/main" id="{E9C8DE72-8579-45AC-A35A-2FB3C8E9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729" name="Picture 1798">
          <a:extLst>
            <a:ext uri="{FF2B5EF4-FFF2-40B4-BE49-F238E27FC236}">
              <a16:creationId xmlns:a16="http://schemas.microsoft.com/office/drawing/2014/main" id="{3F9FAF0E-245D-48C2-BA1C-BF2835B0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730" name="Picture 1798">
          <a:extLst>
            <a:ext uri="{FF2B5EF4-FFF2-40B4-BE49-F238E27FC236}">
              <a16:creationId xmlns:a16="http://schemas.microsoft.com/office/drawing/2014/main" id="{73C19B11-DA14-4AE5-B3B5-2C355FB3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31" name="Picture 1798">
          <a:extLst>
            <a:ext uri="{FF2B5EF4-FFF2-40B4-BE49-F238E27FC236}">
              <a16:creationId xmlns:a16="http://schemas.microsoft.com/office/drawing/2014/main" id="{ABDB0BAF-4F1F-4022-86E3-10191FFD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732" name="Picture 29235">
          <a:extLst>
            <a:ext uri="{FF2B5EF4-FFF2-40B4-BE49-F238E27FC236}">
              <a16:creationId xmlns:a16="http://schemas.microsoft.com/office/drawing/2014/main" id="{B31B4DA9-35CF-46BC-877D-E3CDAD77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733" name="Picture 1798">
          <a:extLst>
            <a:ext uri="{FF2B5EF4-FFF2-40B4-BE49-F238E27FC236}">
              <a16:creationId xmlns:a16="http://schemas.microsoft.com/office/drawing/2014/main" id="{7B0F0D33-1D5E-48D1-8422-7B987B06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734" name="Picture 1798">
          <a:extLst>
            <a:ext uri="{FF2B5EF4-FFF2-40B4-BE49-F238E27FC236}">
              <a16:creationId xmlns:a16="http://schemas.microsoft.com/office/drawing/2014/main" id="{8623083D-8119-4121-85EF-C78E1D8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735" name="Picture 1798">
          <a:extLst>
            <a:ext uri="{FF2B5EF4-FFF2-40B4-BE49-F238E27FC236}">
              <a16:creationId xmlns:a16="http://schemas.microsoft.com/office/drawing/2014/main" id="{E5F4482E-83F8-4BB4-AC6A-A2051AFB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36" name="Picture 1798">
          <a:extLst>
            <a:ext uri="{FF2B5EF4-FFF2-40B4-BE49-F238E27FC236}">
              <a16:creationId xmlns:a16="http://schemas.microsoft.com/office/drawing/2014/main" id="{C603C009-B87C-4883-A18B-436B5873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37" name="Picture 1798">
          <a:extLst>
            <a:ext uri="{FF2B5EF4-FFF2-40B4-BE49-F238E27FC236}">
              <a16:creationId xmlns:a16="http://schemas.microsoft.com/office/drawing/2014/main" id="{B5532886-C721-448F-9CB6-8E03C0F0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738" name="Picture 1798">
          <a:extLst>
            <a:ext uri="{FF2B5EF4-FFF2-40B4-BE49-F238E27FC236}">
              <a16:creationId xmlns:a16="http://schemas.microsoft.com/office/drawing/2014/main" id="{BBF0F912-18DE-4AB2-9E86-13F3E827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739" name="Picture 29235">
          <a:extLst>
            <a:ext uri="{FF2B5EF4-FFF2-40B4-BE49-F238E27FC236}">
              <a16:creationId xmlns:a16="http://schemas.microsoft.com/office/drawing/2014/main" id="{B7325646-E199-4D37-9295-F9CE542C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740" name="Picture 1798">
          <a:extLst>
            <a:ext uri="{FF2B5EF4-FFF2-40B4-BE49-F238E27FC236}">
              <a16:creationId xmlns:a16="http://schemas.microsoft.com/office/drawing/2014/main" id="{B55CF0CE-187B-44FD-88C8-CE53F80B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741" name="Picture 1798">
          <a:extLst>
            <a:ext uri="{FF2B5EF4-FFF2-40B4-BE49-F238E27FC236}">
              <a16:creationId xmlns:a16="http://schemas.microsoft.com/office/drawing/2014/main" id="{513903A6-53A7-4018-B3C0-BEA790DB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742" name="Picture 1798">
          <a:extLst>
            <a:ext uri="{FF2B5EF4-FFF2-40B4-BE49-F238E27FC236}">
              <a16:creationId xmlns:a16="http://schemas.microsoft.com/office/drawing/2014/main" id="{5C2D2440-62FD-478C-A25E-259ACC82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743" name="Picture 1798">
          <a:extLst>
            <a:ext uri="{FF2B5EF4-FFF2-40B4-BE49-F238E27FC236}">
              <a16:creationId xmlns:a16="http://schemas.microsoft.com/office/drawing/2014/main" id="{5D49F639-AAB9-4BCC-8F24-1E5DFE9A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744" name="Picture 1798">
          <a:extLst>
            <a:ext uri="{FF2B5EF4-FFF2-40B4-BE49-F238E27FC236}">
              <a16:creationId xmlns:a16="http://schemas.microsoft.com/office/drawing/2014/main" id="{377AB1EA-1FE6-4497-AD4F-9F3376B4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745" name="Picture 1798">
          <a:extLst>
            <a:ext uri="{FF2B5EF4-FFF2-40B4-BE49-F238E27FC236}">
              <a16:creationId xmlns:a16="http://schemas.microsoft.com/office/drawing/2014/main" id="{216294F4-5E12-4CA0-B55A-15ADD994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746" name="Picture 29235">
          <a:extLst>
            <a:ext uri="{FF2B5EF4-FFF2-40B4-BE49-F238E27FC236}">
              <a16:creationId xmlns:a16="http://schemas.microsoft.com/office/drawing/2014/main" id="{0A87A8E5-8BC7-45A5-9249-EC4D5026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747" name="Picture 1798">
          <a:extLst>
            <a:ext uri="{FF2B5EF4-FFF2-40B4-BE49-F238E27FC236}">
              <a16:creationId xmlns:a16="http://schemas.microsoft.com/office/drawing/2014/main" id="{CAC04633-33A5-4FDF-95D9-70E657F8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748" name="Picture 1798">
          <a:extLst>
            <a:ext uri="{FF2B5EF4-FFF2-40B4-BE49-F238E27FC236}">
              <a16:creationId xmlns:a16="http://schemas.microsoft.com/office/drawing/2014/main" id="{7980EFD7-50F3-4ABA-ACAF-07ADE486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749" name="Picture 1798">
          <a:extLst>
            <a:ext uri="{FF2B5EF4-FFF2-40B4-BE49-F238E27FC236}">
              <a16:creationId xmlns:a16="http://schemas.microsoft.com/office/drawing/2014/main" id="{84FCACBB-E7F2-48DE-8359-78776028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750" name="Picture 1798">
          <a:extLst>
            <a:ext uri="{FF2B5EF4-FFF2-40B4-BE49-F238E27FC236}">
              <a16:creationId xmlns:a16="http://schemas.microsoft.com/office/drawing/2014/main" id="{55350EC0-576A-4E10-B9D3-AF9A8CA5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751" name="Picture 1798">
          <a:extLst>
            <a:ext uri="{FF2B5EF4-FFF2-40B4-BE49-F238E27FC236}">
              <a16:creationId xmlns:a16="http://schemas.microsoft.com/office/drawing/2014/main" id="{7D12F0AC-D683-4E13-B70B-F0BA5834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52" name="Picture 1798">
          <a:extLst>
            <a:ext uri="{FF2B5EF4-FFF2-40B4-BE49-F238E27FC236}">
              <a16:creationId xmlns:a16="http://schemas.microsoft.com/office/drawing/2014/main" id="{50600DA4-6E9B-459B-8C99-EB447FCB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53" name="Picture 29235">
          <a:extLst>
            <a:ext uri="{FF2B5EF4-FFF2-40B4-BE49-F238E27FC236}">
              <a16:creationId xmlns:a16="http://schemas.microsoft.com/office/drawing/2014/main" id="{C6B319D8-DCE8-4F69-9216-F4A2EF3E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754" name="Picture 1798">
          <a:extLst>
            <a:ext uri="{FF2B5EF4-FFF2-40B4-BE49-F238E27FC236}">
              <a16:creationId xmlns:a16="http://schemas.microsoft.com/office/drawing/2014/main" id="{BA6F37CD-954B-4FA9-8D17-0E7FFCF2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755" name="Picture 1798">
          <a:extLst>
            <a:ext uri="{FF2B5EF4-FFF2-40B4-BE49-F238E27FC236}">
              <a16:creationId xmlns:a16="http://schemas.microsoft.com/office/drawing/2014/main" id="{41C46E0F-40B3-4D05-9AA6-337485B7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756" name="Picture 1798">
          <a:extLst>
            <a:ext uri="{FF2B5EF4-FFF2-40B4-BE49-F238E27FC236}">
              <a16:creationId xmlns:a16="http://schemas.microsoft.com/office/drawing/2014/main" id="{4E515758-CCC5-46B5-9139-7D194572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57" name="Picture 1798">
          <a:extLst>
            <a:ext uri="{FF2B5EF4-FFF2-40B4-BE49-F238E27FC236}">
              <a16:creationId xmlns:a16="http://schemas.microsoft.com/office/drawing/2014/main" id="{99E0F6B4-800E-4C4A-B16F-1D4CB4C2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758" name="Picture 1798">
          <a:extLst>
            <a:ext uri="{FF2B5EF4-FFF2-40B4-BE49-F238E27FC236}">
              <a16:creationId xmlns:a16="http://schemas.microsoft.com/office/drawing/2014/main" id="{55FF72E0-F67A-4BC7-A9B1-B46D4891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759" name="Picture 1798">
          <a:extLst>
            <a:ext uri="{FF2B5EF4-FFF2-40B4-BE49-F238E27FC236}">
              <a16:creationId xmlns:a16="http://schemas.microsoft.com/office/drawing/2014/main" id="{0AA6CA09-45A3-4D64-8501-4849439E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760" name="Picture 29235">
          <a:extLst>
            <a:ext uri="{FF2B5EF4-FFF2-40B4-BE49-F238E27FC236}">
              <a16:creationId xmlns:a16="http://schemas.microsoft.com/office/drawing/2014/main" id="{D23CEFB5-702E-481D-8A9F-34B59456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761" name="Picture 1798">
          <a:extLst>
            <a:ext uri="{FF2B5EF4-FFF2-40B4-BE49-F238E27FC236}">
              <a16:creationId xmlns:a16="http://schemas.microsoft.com/office/drawing/2014/main" id="{2B952CD7-7922-4CA1-B303-DB768236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762" name="Picture 1798">
          <a:extLst>
            <a:ext uri="{FF2B5EF4-FFF2-40B4-BE49-F238E27FC236}">
              <a16:creationId xmlns:a16="http://schemas.microsoft.com/office/drawing/2014/main" id="{0EEDD595-5264-4FEE-AD76-5D6C34AB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763" name="Picture 1798">
          <a:extLst>
            <a:ext uri="{FF2B5EF4-FFF2-40B4-BE49-F238E27FC236}">
              <a16:creationId xmlns:a16="http://schemas.microsoft.com/office/drawing/2014/main" id="{CFEDA590-3D8A-4ED6-BA0E-E54FC5C4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764" name="Picture 1798">
          <a:extLst>
            <a:ext uri="{FF2B5EF4-FFF2-40B4-BE49-F238E27FC236}">
              <a16:creationId xmlns:a16="http://schemas.microsoft.com/office/drawing/2014/main" id="{B51F712E-A7C9-492C-BD4A-D05B60A1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765" name="Picture 1798">
          <a:extLst>
            <a:ext uri="{FF2B5EF4-FFF2-40B4-BE49-F238E27FC236}">
              <a16:creationId xmlns:a16="http://schemas.microsoft.com/office/drawing/2014/main" id="{70AEA796-59F3-463D-B77F-DA5F34CF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766" name="Picture 1798">
          <a:extLst>
            <a:ext uri="{FF2B5EF4-FFF2-40B4-BE49-F238E27FC236}">
              <a16:creationId xmlns:a16="http://schemas.microsoft.com/office/drawing/2014/main" id="{D6E3EA80-8173-4240-8768-F9BCA012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767" name="Picture 29235">
          <a:extLst>
            <a:ext uri="{FF2B5EF4-FFF2-40B4-BE49-F238E27FC236}">
              <a16:creationId xmlns:a16="http://schemas.microsoft.com/office/drawing/2014/main" id="{7B2C7EF4-7720-454C-885D-A3E72E20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768" name="Picture 1798">
          <a:extLst>
            <a:ext uri="{FF2B5EF4-FFF2-40B4-BE49-F238E27FC236}">
              <a16:creationId xmlns:a16="http://schemas.microsoft.com/office/drawing/2014/main" id="{AD31EC39-D588-4DCB-B5A6-DAF5AA2C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769" name="Picture 1798">
          <a:extLst>
            <a:ext uri="{FF2B5EF4-FFF2-40B4-BE49-F238E27FC236}">
              <a16:creationId xmlns:a16="http://schemas.microsoft.com/office/drawing/2014/main" id="{72D2353E-C5F3-4EFE-AD9C-A95F8D1C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770" name="Picture 1798">
          <a:extLst>
            <a:ext uri="{FF2B5EF4-FFF2-40B4-BE49-F238E27FC236}">
              <a16:creationId xmlns:a16="http://schemas.microsoft.com/office/drawing/2014/main" id="{D81F5444-4E38-4D3C-87A6-6818AE1B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771" name="Picture 1798">
          <a:extLst>
            <a:ext uri="{FF2B5EF4-FFF2-40B4-BE49-F238E27FC236}">
              <a16:creationId xmlns:a16="http://schemas.microsoft.com/office/drawing/2014/main" id="{646867DC-5B1E-4011-AA96-092341CE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772" name="Picture 1798">
          <a:extLst>
            <a:ext uri="{FF2B5EF4-FFF2-40B4-BE49-F238E27FC236}">
              <a16:creationId xmlns:a16="http://schemas.microsoft.com/office/drawing/2014/main" id="{12BD5F9A-AEC6-4C40-9144-BD3205F3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773" name="Picture 1798">
          <a:extLst>
            <a:ext uri="{FF2B5EF4-FFF2-40B4-BE49-F238E27FC236}">
              <a16:creationId xmlns:a16="http://schemas.microsoft.com/office/drawing/2014/main" id="{4B91C48F-FB14-4B6B-9BA4-91915FB0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774" name="Picture 29235">
          <a:extLst>
            <a:ext uri="{FF2B5EF4-FFF2-40B4-BE49-F238E27FC236}">
              <a16:creationId xmlns:a16="http://schemas.microsoft.com/office/drawing/2014/main" id="{B7AB64E3-7191-4603-A584-984982D9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775" name="Picture 1798">
          <a:extLst>
            <a:ext uri="{FF2B5EF4-FFF2-40B4-BE49-F238E27FC236}">
              <a16:creationId xmlns:a16="http://schemas.microsoft.com/office/drawing/2014/main" id="{38F0B163-2A84-440D-B2B4-E5A28778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776" name="Picture 1798">
          <a:extLst>
            <a:ext uri="{FF2B5EF4-FFF2-40B4-BE49-F238E27FC236}">
              <a16:creationId xmlns:a16="http://schemas.microsoft.com/office/drawing/2014/main" id="{BBA2CEB6-E770-40BA-8CCE-353E2966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777" name="Picture 1798">
          <a:extLst>
            <a:ext uri="{FF2B5EF4-FFF2-40B4-BE49-F238E27FC236}">
              <a16:creationId xmlns:a16="http://schemas.microsoft.com/office/drawing/2014/main" id="{E1DBB2EA-7FF9-4DAF-8487-02FED90F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778" name="Picture 1798">
          <a:extLst>
            <a:ext uri="{FF2B5EF4-FFF2-40B4-BE49-F238E27FC236}">
              <a16:creationId xmlns:a16="http://schemas.microsoft.com/office/drawing/2014/main" id="{58C18794-ED48-4627-B3C5-3AF9332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779" name="Picture 1798">
          <a:extLst>
            <a:ext uri="{FF2B5EF4-FFF2-40B4-BE49-F238E27FC236}">
              <a16:creationId xmlns:a16="http://schemas.microsoft.com/office/drawing/2014/main" id="{1D56B516-65A7-4F90-BB4F-D81A86DF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780" name="Picture 1798">
          <a:extLst>
            <a:ext uri="{FF2B5EF4-FFF2-40B4-BE49-F238E27FC236}">
              <a16:creationId xmlns:a16="http://schemas.microsoft.com/office/drawing/2014/main" id="{111C5BF1-28A9-4EC6-B62B-5A128876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781" name="Picture 29235">
          <a:extLst>
            <a:ext uri="{FF2B5EF4-FFF2-40B4-BE49-F238E27FC236}">
              <a16:creationId xmlns:a16="http://schemas.microsoft.com/office/drawing/2014/main" id="{7FC442E9-0088-41BE-90D4-ECD01EB7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782" name="Picture 1798">
          <a:extLst>
            <a:ext uri="{FF2B5EF4-FFF2-40B4-BE49-F238E27FC236}">
              <a16:creationId xmlns:a16="http://schemas.microsoft.com/office/drawing/2014/main" id="{2BA3829B-2A98-4440-B3B5-04F59787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783" name="Picture 1798">
          <a:extLst>
            <a:ext uri="{FF2B5EF4-FFF2-40B4-BE49-F238E27FC236}">
              <a16:creationId xmlns:a16="http://schemas.microsoft.com/office/drawing/2014/main" id="{F915AAAC-29A0-4522-9D0F-F87DEB17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784" name="Picture 1798">
          <a:extLst>
            <a:ext uri="{FF2B5EF4-FFF2-40B4-BE49-F238E27FC236}">
              <a16:creationId xmlns:a16="http://schemas.microsoft.com/office/drawing/2014/main" id="{D0803390-F2B0-41B4-A6BB-6774C49F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785" name="Picture 1798">
          <a:extLst>
            <a:ext uri="{FF2B5EF4-FFF2-40B4-BE49-F238E27FC236}">
              <a16:creationId xmlns:a16="http://schemas.microsoft.com/office/drawing/2014/main" id="{279A1323-9836-4288-BB15-23C50E6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786" name="Picture 1798">
          <a:extLst>
            <a:ext uri="{FF2B5EF4-FFF2-40B4-BE49-F238E27FC236}">
              <a16:creationId xmlns:a16="http://schemas.microsoft.com/office/drawing/2014/main" id="{1F50CD23-850F-41E4-80B8-7A1CFFF4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787" name="Picture 1798">
          <a:extLst>
            <a:ext uri="{FF2B5EF4-FFF2-40B4-BE49-F238E27FC236}">
              <a16:creationId xmlns:a16="http://schemas.microsoft.com/office/drawing/2014/main" id="{54E034CC-10E4-4746-87B8-F0FE00EA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788" name="Picture 29235">
          <a:extLst>
            <a:ext uri="{FF2B5EF4-FFF2-40B4-BE49-F238E27FC236}">
              <a16:creationId xmlns:a16="http://schemas.microsoft.com/office/drawing/2014/main" id="{A1CD5F9A-F45E-48E1-9D52-5D449253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789" name="Picture 1798">
          <a:extLst>
            <a:ext uri="{FF2B5EF4-FFF2-40B4-BE49-F238E27FC236}">
              <a16:creationId xmlns:a16="http://schemas.microsoft.com/office/drawing/2014/main" id="{8C1E85DF-78BB-44DA-B87C-7F104859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790" name="Picture 1798">
          <a:extLst>
            <a:ext uri="{FF2B5EF4-FFF2-40B4-BE49-F238E27FC236}">
              <a16:creationId xmlns:a16="http://schemas.microsoft.com/office/drawing/2014/main" id="{74E856DC-D3FF-4FAF-A819-E525458C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791" name="Picture 1798">
          <a:extLst>
            <a:ext uri="{FF2B5EF4-FFF2-40B4-BE49-F238E27FC236}">
              <a16:creationId xmlns:a16="http://schemas.microsoft.com/office/drawing/2014/main" id="{2FFB44EC-E8B0-4372-B5A2-4F668849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792" name="Picture 1798">
          <a:extLst>
            <a:ext uri="{FF2B5EF4-FFF2-40B4-BE49-F238E27FC236}">
              <a16:creationId xmlns:a16="http://schemas.microsoft.com/office/drawing/2014/main" id="{60207FFA-BAFA-4800-98E6-042778F5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793" name="Picture 1798">
          <a:extLst>
            <a:ext uri="{FF2B5EF4-FFF2-40B4-BE49-F238E27FC236}">
              <a16:creationId xmlns:a16="http://schemas.microsoft.com/office/drawing/2014/main" id="{47B0A74C-5EB0-434A-871A-32073786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794" name="Picture 1798">
          <a:extLst>
            <a:ext uri="{FF2B5EF4-FFF2-40B4-BE49-F238E27FC236}">
              <a16:creationId xmlns:a16="http://schemas.microsoft.com/office/drawing/2014/main" id="{699A347F-5ED9-4B0F-B63D-617A1071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795" name="Picture 29235">
          <a:extLst>
            <a:ext uri="{FF2B5EF4-FFF2-40B4-BE49-F238E27FC236}">
              <a16:creationId xmlns:a16="http://schemas.microsoft.com/office/drawing/2014/main" id="{31D593C9-5C0C-4ADC-98B9-845A8150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796" name="Picture 1798">
          <a:extLst>
            <a:ext uri="{FF2B5EF4-FFF2-40B4-BE49-F238E27FC236}">
              <a16:creationId xmlns:a16="http://schemas.microsoft.com/office/drawing/2014/main" id="{9E4A97DE-E16C-4F6B-89BC-F9ECB7CF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797" name="Picture 1798">
          <a:extLst>
            <a:ext uri="{FF2B5EF4-FFF2-40B4-BE49-F238E27FC236}">
              <a16:creationId xmlns:a16="http://schemas.microsoft.com/office/drawing/2014/main" id="{B89E581B-B262-4EC8-8DD8-BF03DCA4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798" name="Picture 1798">
          <a:extLst>
            <a:ext uri="{FF2B5EF4-FFF2-40B4-BE49-F238E27FC236}">
              <a16:creationId xmlns:a16="http://schemas.microsoft.com/office/drawing/2014/main" id="{E3138BD9-5FDB-45C4-9CBE-05876AA6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799" name="Picture 1798">
          <a:extLst>
            <a:ext uri="{FF2B5EF4-FFF2-40B4-BE49-F238E27FC236}">
              <a16:creationId xmlns:a16="http://schemas.microsoft.com/office/drawing/2014/main" id="{45E65C30-11B2-40E1-BBED-D8510909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00" name="Picture 1798">
          <a:extLst>
            <a:ext uri="{FF2B5EF4-FFF2-40B4-BE49-F238E27FC236}">
              <a16:creationId xmlns:a16="http://schemas.microsoft.com/office/drawing/2014/main" id="{8137BCC0-D665-4750-81CF-809A00EF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01" name="Picture 1798">
          <a:extLst>
            <a:ext uri="{FF2B5EF4-FFF2-40B4-BE49-F238E27FC236}">
              <a16:creationId xmlns:a16="http://schemas.microsoft.com/office/drawing/2014/main" id="{78D3D1E6-ACD7-4624-A3F6-C1A474EB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802" name="Picture 29235">
          <a:extLst>
            <a:ext uri="{FF2B5EF4-FFF2-40B4-BE49-F238E27FC236}">
              <a16:creationId xmlns:a16="http://schemas.microsoft.com/office/drawing/2014/main" id="{C9C8CEA5-C391-4757-AF44-425A2B0C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03" name="Picture 1798">
          <a:extLst>
            <a:ext uri="{FF2B5EF4-FFF2-40B4-BE49-F238E27FC236}">
              <a16:creationId xmlns:a16="http://schemas.microsoft.com/office/drawing/2014/main" id="{6F119320-9848-4915-80E3-8C3111AD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04" name="Picture 1798">
          <a:extLst>
            <a:ext uri="{FF2B5EF4-FFF2-40B4-BE49-F238E27FC236}">
              <a16:creationId xmlns:a16="http://schemas.microsoft.com/office/drawing/2014/main" id="{49AA7FC6-4926-4FA7-AE6E-9A1789B0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05" name="Picture 1798">
          <a:extLst>
            <a:ext uri="{FF2B5EF4-FFF2-40B4-BE49-F238E27FC236}">
              <a16:creationId xmlns:a16="http://schemas.microsoft.com/office/drawing/2014/main" id="{0AF4BABB-6280-4E32-9F07-23AD370E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06" name="Picture 1798">
          <a:extLst>
            <a:ext uri="{FF2B5EF4-FFF2-40B4-BE49-F238E27FC236}">
              <a16:creationId xmlns:a16="http://schemas.microsoft.com/office/drawing/2014/main" id="{7D372DF7-A7C1-4A8F-B9BD-F32F48B7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07" name="Picture 1798">
          <a:extLst>
            <a:ext uri="{FF2B5EF4-FFF2-40B4-BE49-F238E27FC236}">
              <a16:creationId xmlns:a16="http://schemas.microsoft.com/office/drawing/2014/main" id="{D07C9176-4CFB-4AAD-A9F1-CDD53C43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808" name="Picture 1798">
          <a:extLst>
            <a:ext uri="{FF2B5EF4-FFF2-40B4-BE49-F238E27FC236}">
              <a16:creationId xmlns:a16="http://schemas.microsoft.com/office/drawing/2014/main" id="{EF9ECD52-31D8-4E57-87F4-745EADA2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809" name="Picture 29235">
          <a:extLst>
            <a:ext uri="{FF2B5EF4-FFF2-40B4-BE49-F238E27FC236}">
              <a16:creationId xmlns:a16="http://schemas.microsoft.com/office/drawing/2014/main" id="{3E386329-0573-47B9-A2CF-69B8DBA1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810" name="Picture 1798">
          <a:extLst>
            <a:ext uri="{FF2B5EF4-FFF2-40B4-BE49-F238E27FC236}">
              <a16:creationId xmlns:a16="http://schemas.microsoft.com/office/drawing/2014/main" id="{125A05AC-668D-4CC0-A973-13674EC5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811" name="Picture 1798">
          <a:extLst>
            <a:ext uri="{FF2B5EF4-FFF2-40B4-BE49-F238E27FC236}">
              <a16:creationId xmlns:a16="http://schemas.microsoft.com/office/drawing/2014/main" id="{6C8759BB-B707-41A7-9BC3-9E3D4A4D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812" name="Picture 1798">
          <a:extLst>
            <a:ext uri="{FF2B5EF4-FFF2-40B4-BE49-F238E27FC236}">
              <a16:creationId xmlns:a16="http://schemas.microsoft.com/office/drawing/2014/main" id="{74FE9751-228C-479C-BD0C-C514F2D2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813" name="Picture 1798">
          <a:extLst>
            <a:ext uri="{FF2B5EF4-FFF2-40B4-BE49-F238E27FC236}">
              <a16:creationId xmlns:a16="http://schemas.microsoft.com/office/drawing/2014/main" id="{1EC60D73-83E9-44C4-AFC7-D6A9E2CC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814" name="Picture 1798">
          <a:extLst>
            <a:ext uri="{FF2B5EF4-FFF2-40B4-BE49-F238E27FC236}">
              <a16:creationId xmlns:a16="http://schemas.microsoft.com/office/drawing/2014/main" id="{D8EF1700-389C-4532-A5FA-C4A8F4B3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815" name="Picture 1798">
          <a:extLst>
            <a:ext uri="{FF2B5EF4-FFF2-40B4-BE49-F238E27FC236}">
              <a16:creationId xmlns:a16="http://schemas.microsoft.com/office/drawing/2014/main" id="{55DBC863-DE32-485A-ACFD-92D225FD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816" name="Picture 29235">
          <a:extLst>
            <a:ext uri="{FF2B5EF4-FFF2-40B4-BE49-F238E27FC236}">
              <a16:creationId xmlns:a16="http://schemas.microsoft.com/office/drawing/2014/main" id="{AA4D472B-A6BF-4568-A4E2-3E0A9C0E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817" name="Picture 1798">
          <a:extLst>
            <a:ext uri="{FF2B5EF4-FFF2-40B4-BE49-F238E27FC236}">
              <a16:creationId xmlns:a16="http://schemas.microsoft.com/office/drawing/2014/main" id="{E7451955-B289-4FE4-9F76-5202C667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818" name="Picture 1798">
          <a:extLst>
            <a:ext uri="{FF2B5EF4-FFF2-40B4-BE49-F238E27FC236}">
              <a16:creationId xmlns:a16="http://schemas.microsoft.com/office/drawing/2014/main" id="{33655616-9878-4114-BBCD-4561C515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819" name="Picture 1798">
          <a:extLst>
            <a:ext uri="{FF2B5EF4-FFF2-40B4-BE49-F238E27FC236}">
              <a16:creationId xmlns:a16="http://schemas.microsoft.com/office/drawing/2014/main" id="{C3D48108-B01D-44E9-90C8-8BE5E35C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820" name="Picture 1798">
          <a:extLst>
            <a:ext uri="{FF2B5EF4-FFF2-40B4-BE49-F238E27FC236}">
              <a16:creationId xmlns:a16="http://schemas.microsoft.com/office/drawing/2014/main" id="{A900C284-C414-4570-ADA7-BC104B36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821" name="Picture 1798">
          <a:extLst>
            <a:ext uri="{FF2B5EF4-FFF2-40B4-BE49-F238E27FC236}">
              <a16:creationId xmlns:a16="http://schemas.microsoft.com/office/drawing/2014/main" id="{32A63DC6-AAFA-432B-853D-501A0369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822" name="Picture 1798">
          <a:extLst>
            <a:ext uri="{FF2B5EF4-FFF2-40B4-BE49-F238E27FC236}">
              <a16:creationId xmlns:a16="http://schemas.microsoft.com/office/drawing/2014/main" id="{2AF84B1D-8177-49DE-BBE8-A3F8B3A4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823" name="Picture 29235">
          <a:extLst>
            <a:ext uri="{FF2B5EF4-FFF2-40B4-BE49-F238E27FC236}">
              <a16:creationId xmlns:a16="http://schemas.microsoft.com/office/drawing/2014/main" id="{BF264301-FAB7-4BCE-B717-00222209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824" name="Picture 1798">
          <a:extLst>
            <a:ext uri="{FF2B5EF4-FFF2-40B4-BE49-F238E27FC236}">
              <a16:creationId xmlns:a16="http://schemas.microsoft.com/office/drawing/2014/main" id="{C2D38AA7-C90B-4C4E-BCE6-7CC37CE3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825" name="Picture 1798">
          <a:extLst>
            <a:ext uri="{FF2B5EF4-FFF2-40B4-BE49-F238E27FC236}">
              <a16:creationId xmlns:a16="http://schemas.microsoft.com/office/drawing/2014/main" id="{4FAD30BD-8F91-451C-AEA2-817B4155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826" name="Picture 1798">
          <a:extLst>
            <a:ext uri="{FF2B5EF4-FFF2-40B4-BE49-F238E27FC236}">
              <a16:creationId xmlns:a16="http://schemas.microsoft.com/office/drawing/2014/main" id="{B24F9782-9681-4B16-BC6A-00D0D8B7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827" name="Picture 1798">
          <a:extLst>
            <a:ext uri="{FF2B5EF4-FFF2-40B4-BE49-F238E27FC236}">
              <a16:creationId xmlns:a16="http://schemas.microsoft.com/office/drawing/2014/main" id="{540EB629-80E4-45A9-BAAA-29A6D033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828" name="Picture 1798">
          <a:extLst>
            <a:ext uri="{FF2B5EF4-FFF2-40B4-BE49-F238E27FC236}">
              <a16:creationId xmlns:a16="http://schemas.microsoft.com/office/drawing/2014/main" id="{A2DA1B2A-91B3-4925-BF0E-4ADCDAD1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829" name="Picture 1798">
          <a:extLst>
            <a:ext uri="{FF2B5EF4-FFF2-40B4-BE49-F238E27FC236}">
              <a16:creationId xmlns:a16="http://schemas.microsoft.com/office/drawing/2014/main" id="{A06C90D2-B695-403D-A9D4-9D086C1C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830" name="Picture 29235">
          <a:extLst>
            <a:ext uri="{FF2B5EF4-FFF2-40B4-BE49-F238E27FC236}">
              <a16:creationId xmlns:a16="http://schemas.microsoft.com/office/drawing/2014/main" id="{85102328-BC90-4DD8-8383-FDC08C40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831" name="Picture 1798">
          <a:extLst>
            <a:ext uri="{FF2B5EF4-FFF2-40B4-BE49-F238E27FC236}">
              <a16:creationId xmlns:a16="http://schemas.microsoft.com/office/drawing/2014/main" id="{63DD8F4C-CCB2-477B-ABAF-E3CCC6F6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832" name="Picture 1798">
          <a:extLst>
            <a:ext uri="{FF2B5EF4-FFF2-40B4-BE49-F238E27FC236}">
              <a16:creationId xmlns:a16="http://schemas.microsoft.com/office/drawing/2014/main" id="{2FE73DC6-DF82-4101-9FD7-F0641F67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833" name="Picture 1798">
          <a:extLst>
            <a:ext uri="{FF2B5EF4-FFF2-40B4-BE49-F238E27FC236}">
              <a16:creationId xmlns:a16="http://schemas.microsoft.com/office/drawing/2014/main" id="{C8150058-464B-418C-ABD1-024A52DF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834" name="Picture 1798">
          <a:extLst>
            <a:ext uri="{FF2B5EF4-FFF2-40B4-BE49-F238E27FC236}">
              <a16:creationId xmlns:a16="http://schemas.microsoft.com/office/drawing/2014/main" id="{B4595EFA-977A-4D7A-8258-91946524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835" name="Picture 1798">
          <a:extLst>
            <a:ext uri="{FF2B5EF4-FFF2-40B4-BE49-F238E27FC236}">
              <a16:creationId xmlns:a16="http://schemas.microsoft.com/office/drawing/2014/main" id="{11E39F13-EE91-4EA7-9106-961163BF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836" name="Picture 1798">
          <a:extLst>
            <a:ext uri="{FF2B5EF4-FFF2-40B4-BE49-F238E27FC236}">
              <a16:creationId xmlns:a16="http://schemas.microsoft.com/office/drawing/2014/main" id="{82ADCE72-F180-4180-B729-9F858E06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837" name="Picture 29235">
          <a:extLst>
            <a:ext uri="{FF2B5EF4-FFF2-40B4-BE49-F238E27FC236}">
              <a16:creationId xmlns:a16="http://schemas.microsoft.com/office/drawing/2014/main" id="{962C72E5-B1B6-4088-BE8F-DFAFA53B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838" name="Picture 1798">
          <a:extLst>
            <a:ext uri="{FF2B5EF4-FFF2-40B4-BE49-F238E27FC236}">
              <a16:creationId xmlns:a16="http://schemas.microsoft.com/office/drawing/2014/main" id="{831FA6DF-E1E2-4093-9A07-CA48DAD6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839" name="Picture 1798">
          <a:extLst>
            <a:ext uri="{FF2B5EF4-FFF2-40B4-BE49-F238E27FC236}">
              <a16:creationId xmlns:a16="http://schemas.microsoft.com/office/drawing/2014/main" id="{49AB811A-1ADC-403B-A60E-3F66D124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840" name="Picture 1798">
          <a:extLst>
            <a:ext uri="{FF2B5EF4-FFF2-40B4-BE49-F238E27FC236}">
              <a16:creationId xmlns:a16="http://schemas.microsoft.com/office/drawing/2014/main" id="{63F4CBF3-5101-42E0-B863-9F2F51D1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841" name="Picture 1798">
          <a:extLst>
            <a:ext uri="{FF2B5EF4-FFF2-40B4-BE49-F238E27FC236}">
              <a16:creationId xmlns:a16="http://schemas.microsoft.com/office/drawing/2014/main" id="{9E231094-6476-4662-8FE6-D156C8C2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842" name="Picture 1798">
          <a:extLst>
            <a:ext uri="{FF2B5EF4-FFF2-40B4-BE49-F238E27FC236}">
              <a16:creationId xmlns:a16="http://schemas.microsoft.com/office/drawing/2014/main" id="{9EE6C790-E021-4D54-B3BB-4B85690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844" name="Picture 29235">
          <a:extLst>
            <a:ext uri="{FF2B5EF4-FFF2-40B4-BE49-F238E27FC236}">
              <a16:creationId xmlns:a16="http://schemas.microsoft.com/office/drawing/2014/main" id="{85A89B29-01CD-4856-AB67-EC32C781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845" name="Picture 1798">
          <a:extLst>
            <a:ext uri="{FF2B5EF4-FFF2-40B4-BE49-F238E27FC236}">
              <a16:creationId xmlns:a16="http://schemas.microsoft.com/office/drawing/2014/main" id="{3819BE40-312E-4BD1-B995-A4C1B0F5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846" name="Picture 1798">
          <a:extLst>
            <a:ext uri="{FF2B5EF4-FFF2-40B4-BE49-F238E27FC236}">
              <a16:creationId xmlns:a16="http://schemas.microsoft.com/office/drawing/2014/main" id="{BA48D388-AEDC-4275-9DC3-4D52E189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847" name="Picture 1798">
          <a:extLst>
            <a:ext uri="{FF2B5EF4-FFF2-40B4-BE49-F238E27FC236}">
              <a16:creationId xmlns:a16="http://schemas.microsoft.com/office/drawing/2014/main" id="{0F2FFC22-3451-4F9B-A3F0-6F442C6B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991" name="Picture 9236">
          <a:extLst>
            <a:ext uri="{FF2B5EF4-FFF2-40B4-BE49-F238E27FC236}">
              <a16:creationId xmlns:a16="http://schemas.microsoft.com/office/drawing/2014/main" id="{1AD90D5C-E999-47AE-B10C-5AA41257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92" name="Picture 9237">
          <a:extLst>
            <a:ext uri="{FF2B5EF4-FFF2-40B4-BE49-F238E27FC236}">
              <a16:creationId xmlns:a16="http://schemas.microsoft.com/office/drawing/2014/main" id="{3B1D00AB-BFE9-439D-B042-2C74CA22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93" name="Picture 9239">
          <a:extLst>
            <a:ext uri="{FF2B5EF4-FFF2-40B4-BE49-F238E27FC236}">
              <a16:creationId xmlns:a16="http://schemas.microsoft.com/office/drawing/2014/main" id="{FE1DA7C4-4B2D-4777-AC1A-B4EFFED8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994" name="Picture 9243">
          <a:extLst>
            <a:ext uri="{FF2B5EF4-FFF2-40B4-BE49-F238E27FC236}">
              <a16:creationId xmlns:a16="http://schemas.microsoft.com/office/drawing/2014/main" id="{C30F1254-7583-48D7-ACCD-30FC996D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995" name="Picture 9247">
          <a:extLst>
            <a:ext uri="{FF2B5EF4-FFF2-40B4-BE49-F238E27FC236}">
              <a16:creationId xmlns:a16="http://schemas.microsoft.com/office/drawing/2014/main" id="{6439629B-C5D3-40F3-B3E9-23407CAA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843" name="Picture 1787">
          <a:extLst>
            <a:ext uri="{FF2B5EF4-FFF2-40B4-BE49-F238E27FC236}">
              <a16:creationId xmlns:a16="http://schemas.microsoft.com/office/drawing/2014/main" id="{961B801E-5C02-4508-AE4B-FF1FB437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848" name="Picture 1787">
          <a:extLst>
            <a:ext uri="{FF2B5EF4-FFF2-40B4-BE49-F238E27FC236}">
              <a16:creationId xmlns:a16="http://schemas.microsoft.com/office/drawing/2014/main" id="{95F62718-E595-4BC8-B646-43C79D32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849" name="Picture 1787">
          <a:extLst>
            <a:ext uri="{FF2B5EF4-FFF2-40B4-BE49-F238E27FC236}">
              <a16:creationId xmlns:a16="http://schemas.microsoft.com/office/drawing/2014/main" id="{3B79A09C-B52C-40CB-9B51-6DF0EE67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850" name="Picture 1787">
          <a:extLst>
            <a:ext uri="{FF2B5EF4-FFF2-40B4-BE49-F238E27FC236}">
              <a16:creationId xmlns:a16="http://schemas.microsoft.com/office/drawing/2014/main" id="{92B49C33-63E8-4D85-AC78-FE53B1FB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851" name="Picture 1787">
          <a:extLst>
            <a:ext uri="{FF2B5EF4-FFF2-40B4-BE49-F238E27FC236}">
              <a16:creationId xmlns:a16="http://schemas.microsoft.com/office/drawing/2014/main" id="{321E473B-6812-4787-9787-9C322580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852" name="Picture 1787">
          <a:extLst>
            <a:ext uri="{FF2B5EF4-FFF2-40B4-BE49-F238E27FC236}">
              <a16:creationId xmlns:a16="http://schemas.microsoft.com/office/drawing/2014/main" id="{9E4DABF2-80CC-40EB-AB91-29546256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853" name="Picture 1787">
          <a:extLst>
            <a:ext uri="{FF2B5EF4-FFF2-40B4-BE49-F238E27FC236}">
              <a16:creationId xmlns:a16="http://schemas.microsoft.com/office/drawing/2014/main" id="{D77ABCF1-7C0C-40EA-A49D-24FBA861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854" name="Picture 1787">
          <a:extLst>
            <a:ext uri="{FF2B5EF4-FFF2-40B4-BE49-F238E27FC236}">
              <a16:creationId xmlns:a16="http://schemas.microsoft.com/office/drawing/2014/main" id="{B80219A8-C2FC-406B-89F1-7426E9BF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855" name="Picture 1787">
          <a:extLst>
            <a:ext uri="{FF2B5EF4-FFF2-40B4-BE49-F238E27FC236}">
              <a16:creationId xmlns:a16="http://schemas.microsoft.com/office/drawing/2014/main" id="{BFDCD813-77DE-40BA-A72B-212BCC10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856" name="Picture 1787">
          <a:extLst>
            <a:ext uri="{FF2B5EF4-FFF2-40B4-BE49-F238E27FC236}">
              <a16:creationId xmlns:a16="http://schemas.microsoft.com/office/drawing/2014/main" id="{CCBDABB1-BACD-4E29-BDCE-19CAF9FD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857" name="Picture 1787">
          <a:extLst>
            <a:ext uri="{FF2B5EF4-FFF2-40B4-BE49-F238E27FC236}">
              <a16:creationId xmlns:a16="http://schemas.microsoft.com/office/drawing/2014/main" id="{CD5188C9-C670-4994-B76E-CFF4EAB3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858" name="Picture 1787">
          <a:extLst>
            <a:ext uri="{FF2B5EF4-FFF2-40B4-BE49-F238E27FC236}">
              <a16:creationId xmlns:a16="http://schemas.microsoft.com/office/drawing/2014/main" id="{FDF51670-FB56-4F59-837D-A93B40EA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859" name="Picture 1787">
          <a:extLst>
            <a:ext uri="{FF2B5EF4-FFF2-40B4-BE49-F238E27FC236}">
              <a16:creationId xmlns:a16="http://schemas.microsoft.com/office/drawing/2014/main" id="{E8683FCA-933D-41BB-ABD1-FF887787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860" name="Picture 1787">
          <a:extLst>
            <a:ext uri="{FF2B5EF4-FFF2-40B4-BE49-F238E27FC236}">
              <a16:creationId xmlns:a16="http://schemas.microsoft.com/office/drawing/2014/main" id="{3D8C022A-47ED-40D6-BDA9-24A31CD4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861" name="Picture 1787">
          <a:extLst>
            <a:ext uri="{FF2B5EF4-FFF2-40B4-BE49-F238E27FC236}">
              <a16:creationId xmlns:a16="http://schemas.microsoft.com/office/drawing/2014/main" id="{B8CCB208-6F80-4C00-8FFA-B3EE840C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862" name="Picture 1787">
          <a:extLst>
            <a:ext uri="{FF2B5EF4-FFF2-40B4-BE49-F238E27FC236}">
              <a16:creationId xmlns:a16="http://schemas.microsoft.com/office/drawing/2014/main" id="{AE06785D-1C9A-4792-9371-EC4240A3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863" name="Picture 1787">
          <a:extLst>
            <a:ext uri="{FF2B5EF4-FFF2-40B4-BE49-F238E27FC236}">
              <a16:creationId xmlns:a16="http://schemas.microsoft.com/office/drawing/2014/main" id="{215D6C89-D677-42E9-BF7C-B3A3FD6C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864" name="Picture 1787">
          <a:extLst>
            <a:ext uri="{FF2B5EF4-FFF2-40B4-BE49-F238E27FC236}">
              <a16:creationId xmlns:a16="http://schemas.microsoft.com/office/drawing/2014/main" id="{FCEB7F5D-0602-4F6C-8ADA-B12C74D6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865" name="Picture 1787">
          <a:extLst>
            <a:ext uri="{FF2B5EF4-FFF2-40B4-BE49-F238E27FC236}">
              <a16:creationId xmlns:a16="http://schemas.microsoft.com/office/drawing/2014/main" id="{7107BD10-0BA3-4239-8409-CEA44A5A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866" name="Picture 1787">
          <a:extLst>
            <a:ext uri="{FF2B5EF4-FFF2-40B4-BE49-F238E27FC236}">
              <a16:creationId xmlns:a16="http://schemas.microsoft.com/office/drawing/2014/main" id="{A23DD4D3-9509-407C-BCAF-B897DB0A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867" name="Picture 1787">
          <a:extLst>
            <a:ext uri="{FF2B5EF4-FFF2-40B4-BE49-F238E27FC236}">
              <a16:creationId xmlns:a16="http://schemas.microsoft.com/office/drawing/2014/main" id="{A9FFF42D-78B1-4219-A519-E0E789B3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868" name="Picture 1787">
          <a:extLst>
            <a:ext uri="{FF2B5EF4-FFF2-40B4-BE49-F238E27FC236}">
              <a16:creationId xmlns:a16="http://schemas.microsoft.com/office/drawing/2014/main" id="{4A300FBD-3A78-437C-AA90-60FD2BF1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869" name="Picture 1787">
          <a:extLst>
            <a:ext uri="{FF2B5EF4-FFF2-40B4-BE49-F238E27FC236}">
              <a16:creationId xmlns:a16="http://schemas.microsoft.com/office/drawing/2014/main" id="{8456D430-091C-45DB-80AA-707666F8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870" name="Picture 1787">
          <a:extLst>
            <a:ext uri="{FF2B5EF4-FFF2-40B4-BE49-F238E27FC236}">
              <a16:creationId xmlns:a16="http://schemas.microsoft.com/office/drawing/2014/main" id="{72CCBD7A-24AF-4596-9658-A6A36729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871" name="Picture 1787">
          <a:extLst>
            <a:ext uri="{FF2B5EF4-FFF2-40B4-BE49-F238E27FC236}">
              <a16:creationId xmlns:a16="http://schemas.microsoft.com/office/drawing/2014/main" id="{B55F3507-1495-4050-AC3A-8A8598D8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872" name="Picture 1787">
          <a:extLst>
            <a:ext uri="{FF2B5EF4-FFF2-40B4-BE49-F238E27FC236}">
              <a16:creationId xmlns:a16="http://schemas.microsoft.com/office/drawing/2014/main" id="{24F75D9B-11AF-4D60-BD0E-5A7467CC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873" name="Picture 1787">
          <a:extLst>
            <a:ext uri="{FF2B5EF4-FFF2-40B4-BE49-F238E27FC236}">
              <a16:creationId xmlns:a16="http://schemas.microsoft.com/office/drawing/2014/main" id="{6BE6CDAC-DA93-42C4-A23C-30CE01E1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874" name="Picture 1787">
          <a:extLst>
            <a:ext uri="{FF2B5EF4-FFF2-40B4-BE49-F238E27FC236}">
              <a16:creationId xmlns:a16="http://schemas.microsoft.com/office/drawing/2014/main" id="{75878371-1C47-449F-8C0F-D26F5AD4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875" name="Picture 1787">
          <a:extLst>
            <a:ext uri="{FF2B5EF4-FFF2-40B4-BE49-F238E27FC236}">
              <a16:creationId xmlns:a16="http://schemas.microsoft.com/office/drawing/2014/main" id="{BE15518A-709D-4142-AADB-C20947A5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876" name="Picture 1787">
          <a:extLst>
            <a:ext uri="{FF2B5EF4-FFF2-40B4-BE49-F238E27FC236}">
              <a16:creationId xmlns:a16="http://schemas.microsoft.com/office/drawing/2014/main" id="{C2DB8C55-9CBE-454A-BCC0-434392C6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877" name="Picture 1787">
          <a:extLst>
            <a:ext uri="{FF2B5EF4-FFF2-40B4-BE49-F238E27FC236}">
              <a16:creationId xmlns:a16="http://schemas.microsoft.com/office/drawing/2014/main" id="{688691A6-53B9-4F52-B429-33755213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878" name="Picture 1787">
          <a:extLst>
            <a:ext uri="{FF2B5EF4-FFF2-40B4-BE49-F238E27FC236}">
              <a16:creationId xmlns:a16="http://schemas.microsoft.com/office/drawing/2014/main" id="{A9900747-3C0F-4F9A-BF92-836E0388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879" name="Picture 1787">
          <a:extLst>
            <a:ext uri="{FF2B5EF4-FFF2-40B4-BE49-F238E27FC236}">
              <a16:creationId xmlns:a16="http://schemas.microsoft.com/office/drawing/2014/main" id="{84E86F57-29A1-48EB-9568-B8717585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880" name="Picture 1787">
          <a:extLst>
            <a:ext uri="{FF2B5EF4-FFF2-40B4-BE49-F238E27FC236}">
              <a16:creationId xmlns:a16="http://schemas.microsoft.com/office/drawing/2014/main" id="{D485854E-FA20-440F-9D9E-DB730B65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881" name="Picture 1787">
          <a:extLst>
            <a:ext uri="{FF2B5EF4-FFF2-40B4-BE49-F238E27FC236}">
              <a16:creationId xmlns:a16="http://schemas.microsoft.com/office/drawing/2014/main" id="{EF642E69-C88A-4182-8FE1-E291EFBD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882" name="Picture 1787">
          <a:extLst>
            <a:ext uri="{FF2B5EF4-FFF2-40B4-BE49-F238E27FC236}">
              <a16:creationId xmlns:a16="http://schemas.microsoft.com/office/drawing/2014/main" id="{C23AA25F-59BC-438B-8D40-7019C18E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883" name="Picture 1787">
          <a:extLst>
            <a:ext uri="{FF2B5EF4-FFF2-40B4-BE49-F238E27FC236}">
              <a16:creationId xmlns:a16="http://schemas.microsoft.com/office/drawing/2014/main" id="{C99401BE-C540-476A-ABA1-773456E2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884" name="Picture 1787">
          <a:extLst>
            <a:ext uri="{FF2B5EF4-FFF2-40B4-BE49-F238E27FC236}">
              <a16:creationId xmlns:a16="http://schemas.microsoft.com/office/drawing/2014/main" id="{0D5011B1-F825-4ADC-BBEF-2237BC99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885" name="Picture 1787">
          <a:extLst>
            <a:ext uri="{FF2B5EF4-FFF2-40B4-BE49-F238E27FC236}">
              <a16:creationId xmlns:a16="http://schemas.microsoft.com/office/drawing/2014/main" id="{21151090-764D-4397-974D-24B9D40B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9525</xdr:colOff>
      <xdr:row>153</xdr:row>
      <xdr:rowOff>9525</xdr:rowOff>
    </xdr:to>
    <xdr:pic>
      <xdr:nvPicPr>
        <xdr:cNvPr id="886" name="Picture 1787">
          <a:extLst>
            <a:ext uri="{FF2B5EF4-FFF2-40B4-BE49-F238E27FC236}">
              <a16:creationId xmlns:a16="http://schemas.microsoft.com/office/drawing/2014/main" id="{473EE051-05B8-4705-996F-E81592DE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887" name="Picture 1787">
          <a:extLst>
            <a:ext uri="{FF2B5EF4-FFF2-40B4-BE49-F238E27FC236}">
              <a16:creationId xmlns:a16="http://schemas.microsoft.com/office/drawing/2014/main" id="{A037E0AE-F1A5-45D1-9F5E-09F58453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9525</xdr:colOff>
      <xdr:row>155</xdr:row>
      <xdr:rowOff>9525</xdr:rowOff>
    </xdr:to>
    <xdr:pic>
      <xdr:nvPicPr>
        <xdr:cNvPr id="888" name="Picture 1787">
          <a:extLst>
            <a:ext uri="{FF2B5EF4-FFF2-40B4-BE49-F238E27FC236}">
              <a16:creationId xmlns:a16="http://schemas.microsoft.com/office/drawing/2014/main" id="{C00BB1FA-5893-4F48-A1C8-186772C4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9525</xdr:colOff>
      <xdr:row>157</xdr:row>
      <xdr:rowOff>9525</xdr:rowOff>
    </xdr:to>
    <xdr:pic>
      <xdr:nvPicPr>
        <xdr:cNvPr id="889" name="Picture 1787">
          <a:extLst>
            <a:ext uri="{FF2B5EF4-FFF2-40B4-BE49-F238E27FC236}">
              <a16:creationId xmlns:a16="http://schemas.microsoft.com/office/drawing/2014/main" id="{151CB25D-9220-4D40-A2A3-BD8EA054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9525</xdr:colOff>
      <xdr:row>158</xdr:row>
      <xdr:rowOff>9525</xdr:rowOff>
    </xdr:to>
    <xdr:pic>
      <xdr:nvPicPr>
        <xdr:cNvPr id="890" name="Picture 1787">
          <a:extLst>
            <a:ext uri="{FF2B5EF4-FFF2-40B4-BE49-F238E27FC236}">
              <a16:creationId xmlns:a16="http://schemas.microsoft.com/office/drawing/2014/main" id="{F232CAB1-A2E0-48F3-A058-1886A65A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9525</xdr:colOff>
      <xdr:row>156</xdr:row>
      <xdr:rowOff>9525</xdr:rowOff>
    </xdr:to>
    <xdr:pic>
      <xdr:nvPicPr>
        <xdr:cNvPr id="891" name="Picture 1787">
          <a:extLst>
            <a:ext uri="{FF2B5EF4-FFF2-40B4-BE49-F238E27FC236}">
              <a16:creationId xmlns:a16="http://schemas.microsoft.com/office/drawing/2014/main" id="{51AE4DAF-4003-47F1-9AD6-E579AEFA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892" name="Picture 1787">
          <a:extLst>
            <a:ext uri="{FF2B5EF4-FFF2-40B4-BE49-F238E27FC236}">
              <a16:creationId xmlns:a16="http://schemas.microsoft.com/office/drawing/2014/main" id="{BF696D88-2DFA-4F34-9B1D-03F07304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9525</xdr:colOff>
      <xdr:row>160</xdr:row>
      <xdr:rowOff>9525</xdr:rowOff>
    </xdr:to>
    <xdr:pic>
      <xdr:nvPicPr>
        <xdr:cNvPr id="893" name="Picture 1787">
          <a:extLst>
            <a:ext uri="{FF2B5EF4-FFF2-40B4-BE49-F238E27FC236}">
              <a16:creationId xmlns:a16="http://schemas.microsoft.com/office/drawing/2014/main" id="{012F58CB-6C4A-40BC-BB7D-40149586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pic>
      <xdr:nvPicPr>
        <xdr:cNvPr id="894" name="Picture 1787">
          <a:extLst>
            <a:ext uri="{FF2B5EF4-FFF2-40B4-BE49-F238E27FC236}">
              <a16:creationId xmlns:a16="http://schemas.microsoft.com/office/drawing/2014/main" id="{FF0212AE-0E89-42DC-8074-1D9C6C8D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895" name="Picture 1787">
          <a:extLst>
            <a:ext uri="{FF2B5EF4-FFF2-40B4-BE49-F238E27FC236}">
              <a16:creationId xmlns:a16="http://schemas.microsoft.com/office/drawing/2014/main" id="{F38125C4-1CEE-404E-AFBC-A9703E63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896" name="Picture 1787">
          <a:extLst>
            <a:ext uri="{FF2B5EF4-FFF2-40B4-BE49-F238E27FC236}">
              <a16:creationId xmlns:a16="http://schemas.microsoft.com/office/drawing/2014/main" id="{B512005B-BB0A-499D-83A7-B696D60E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9525</xdr:colOff>
      <xdr:row>164</xdr:row>
      <xdr:rowOff>9525</xdr:rowOff>
    </xdr:to>
    <xdr:pic>
      <xdr:nvPicPr>
        <xdr:cNvPr id="897" name="Picture 1787">
          <a:extLst>
            <a:ext uri="{FF2B5EF4-FFF2-40B4-BE49-F238E27FC236}">
              <a16:creationId xmlns:a16="http://schemas.microsoft.com/office/drawing/2014/main" id="{D41BB208-FAEB-443D-B6A2-4015A508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898" name="Picture 1787">
          <a:extLst>
            <a:ext uri="{FF2B5EF4-FFF2-40B4-BE49-F238E27FC236}">
              <a16:creationId xmlns:a16="http://schemas.microsoft.com/office/drawing/2014/main" id="{C2832CBA-6F0D-495D-9DFC-BBC5D8F9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9525</xdr:colOff>
      <xdr:row>167</xdr:row>
      <xdr:rowOff>9525</xdr:rowOff>
    </xdr:to>
    <xdr:pic>
      <xdr:nvPicPr>
        <xdr:cNvPr id="899" name="Picture 1787">
          <a:extLst>
            <a:ext uri="{FF2B5EF4-FFF2-40B4-BE49-F238E27FC236}">
              <a16:creationId xmlns:a16="http://schemas.microsoft.com/office/drawing/2014/main" id="{C00CC34E-F66D-4A3F-9EFF-3503A45A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9525</xdr:colOff>
      <xdr:row>166</xdr:row>
      <xdr:rowOff>9525</xdr:rowOff>
    </xdr:to>
    <xdr:pic>
      <xdr:nvPicPr>
        <xdr:cNvPr id="900" name="Picture 1787">
          <a:extLst>
            <a:ext uri="{FF2B5EF4-FFF2-40B4-BE49-F238E27FC236}">
              <a16:creationId xmlns:a16="http://schemas.microsoft.com/office/drawing/2014/main" id="{9D3C7EE1-534A-4F16-A2C3-3A58958A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901" name="Picture 1787">
          <a:extLst>
            <a:ext uri="{FF2B5EF4-FFF2-40B4-BE49-F238E27FC236}">
              <a16:creationId xmlns:a16="http://schemas.microsoft.com/office/drawing/2014/main" id="{B5367D9F-9291-4CF9-B535-745FCCC5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902" name="Picture 1787">
          <a:extLst>
            <a:ext uri="{FF2B5EF4-FFF2-40B4-BE49-F238E27FC236}">
              <a16:creationId xmlns:a16="http://schemas.microsoft.com/office/drawing/2014/main" id="{691D831E-692B-42ED-97DC-C413C330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9525</xdr:colOff>
      <xdr:row>170</xdr:row>
      <xdr:rowOff>9525</xdr:rowOff>
    </xdr:to>
    <xdr:pic>
      <xdr:nvPicPr>
        <xdr:cNvPr id="903" name="Picture 1787">
          <a:extLst>
            <a:ext uri="{FF2B5EF4-FFF2-40B4-BE49-F238E27FC236}">
              <a16:creationId xmlns:a16="http://schemas.microsoft.com/office/drawing/2014/main" id="{3068E793-C30B-47BC-A710-DE75D10F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9525</xdr:colOff>
      <xdr:row>171</xdr:row>
      <xdr:rowOff>9525</xdr:rowOff>
    </xdr:to>
    <xdr:pic>
      <xdr:nvPicPr>
        <xdr:cNvPr id="904" name="Picture 1787">
          <a:extLst>
            <a:ext uri="{FF2B5EF4-FFF2-40B4-BE49-F238E27FC236}">
              <a16:creationId xmlns:a16="http://schemas.microsoft.com/office/drawing/2014/main" id="{C16D32B2-885F-4C53-A42C-4C65F026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9525</xdr:colOff>
      <xdr:row>172</xdr:row>
      <xdr:rowOff>9525</xdr:rowOff>
    </xdr:to>
    <xdr:pic>
      <xdr:nvPicPr>
        <xdr:cNvPr id="905" name="Picture 1787">
          <a:extLst>
            <a:ext uri="{FF2B5EF4-FFF2-40B4-BE49-F238E27FC236}">
              <a16:creationId xmlns:a16="http://schemas.microsoft.com/office/drawing/2014/main" id="{455DD7EB-6623-40B8-A2D0-CCDA5AEB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9525</xdr:colOff>
      <xdr:row>173</xdr:row>
      <xdr:rowOff>9525</xdr:rowOff>
    </xdr:to>
    <xdr:pic>
      <xdr:nvPicPr>
        <xdr:cNvPr id="906" name="Picture 1787">
          <a:extLst>
            <a:ext uri="{FF2B5EF4-FFF2-40B4-BE49-F238E27FC236}">
              <a16:creationId xmlns:a16="http://schemas.microsoft.com/office/drawing/2014/main" id="{B315D264-E97C-4A7A-8931-D01CE71F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9525</xdr:colOff>
      <xdr:row>174</xdr:row>
      <xdr:rowOff>9525</xdr:rowOff>
    </xdr:to>
    <xdr:pic>
      <xdr:nvPicPr>
        <xdr:cNvPr id="907" name="Picture 1787">
          <a:extLst>
            <a:ext uri="{FF2B5EF4-FFF2-40B4-BE49-F238E27FC236}">
              <a16:creationId xmlns:a16="http://schemas.microsoft.com/office/drawing/2014/main" id="{45533488-5033-4E32-9D14-CC16326C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908" name="Picture 1787">
          <a:extLst>
            <a:ext uri="{FF2B5EF4-FFF2-40B4-BE49-F238E27FC236}">
              <a16:creationId xmlns:a16="http://schemas.microsoft.com/office/drawing/2014/main" id="{F1DBD4AF-46FE-4765-B0EC-9BC07266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909" name="Picture 1787">
          <a:extLst>
            <a:ext uri="{FF2B5EF4-FFF2-40B4-BE49-F238E27FC236}">
              <a16:creationId xmlns:a16="http://schemas.microsoft.com/office/drawing/2014/main" id="{85F93709-73D8-44FE-B55A-217E92BD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910" name="Picture 1787">
          <a:extLst>
            <a:ext uri="{FF2B5EF4-FFF2-40B4-BE49-F238E27FC236}">
              <a16:creationId xmlns:a16="http://schemas.microsoft.com/office/drawing/2014/main" id="{69FA6CF4-9722-4167-8B56-24CC4FEF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911" name="Picture 1787">
          <a:extLst>
            <a:ext uri="{FF2B5EF4-FFF2-40B4-BE49-F238E27FC236}">
              <a16:creationId xmlns:a16="http://schemas.microsoft.com/office/drawing/2014/main" id="{A518B01E-2F1B-47AF-B0D7-D6F06095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912" name="Picture 1787">
          <a:extLst>
            <a:ext uri="{FF2B5EF4-FFF2-40B4-BE49-F238E27FC236}">
              <a16:creationId xmlns:a16="http://schemas.microsoft.com/office/drawing/2014/main" id="{0B78EF90-BB12-4C70-BC6B-FCDE051D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913" name="Picture 1787">
          <a:extLst>
            <a:ext uri="{FF2B5EF4-FFF2-40B4-BE49-F238E27FC236}">
              <a16:creationId xmlns:a16="http://schemas.microsoft.com/office/drawing/2014/main" id="{A7DAE991-87ED-45BB-9E98-26164468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914" name="Picture 1787">
          <a:extLst>
            <a:ext uri="{FF2B5EF4-FFF2-40B4-BE49-F238E27FC236}">
              <a16:creationId xmlns:a16="http://schemas.microsoft.com/office/drawing/2014/main" id="{10D5746C-DF3A-47C7-942E-BFB4BC50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915" name="Picture 1787">
          <a:extLst>
            <a:ext uri="{FF2B5EF4-FFF2-40B4-BE49-F238E27FC236}">
              <a16:creationId xmlns:a16="http://schemas.microsoft.com/office/drawing/2014/main" id="{1F74D0BF-2E52-4065-9D68-4AF0F770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916" name="Picture 1787">
          <a:extLst>
            <a:ext uri="{FF2B5EF4-FFF2-40B4-BE49-F238E27FC236}">
              <a16:creationId xmlns:a16="http://schemas.microsoft.com/office/drawing/2014/main" id="{7B76C799-EF5C-4DF6-8E3B-0DD9CA3C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917" name="Picture 1787">
          <a:extLst>
            <a:ext uri="{FF2B5EF4-FFF2-40B4-BE49-F238E27FC236}">
              <a16:creationId xmlns:a16="http://schemas.microsoft.com/office/drawing/2014/main" id="{4FA1C7A2-AD07-46BF-8CE3-2F33A29E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918" name="Picture 1787">
          <a:extLst>
            <a:ext uri="{FF2B5EF4-FFF2-40B4-BE49-F238E27FC236}">
              <a16:creationId xmlns:a16="http://schemas.microsoft.com/office/drawing/2014/main" id="{F273860C-9EAD-48FA-9232-AFAAEA1B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919" name="Picture 1787">
          <a:extLst>
            <a:ext uri="{FF2B5EF4-FFF2-40B4-BE49-F238E27FC236}">
              <a16:creationId xmlns:a16="http://schemas.microsoft.com/office/drawing/2014/main" id="{533B138C-DDF1-44DC-8C87-40D173CB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920" name="Picture 1787">
          <a:extLst>
            <a:ext uri="{FF2B5EF4-FFF2-40B4-BE49-F238E27FC236}">
              <a16:creationId xmlns:a16="http://schemas.microsoft.com/office/drawing/2014/main" id="{91F8C5A1-6BB1-4977-A8EE-99E4231C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921" name="Picture 1787">
          <a:extLst>
            <a:ext uri="{FF2B5EF4-FFF2-40B4-BE49-F238E27FC236}">
              <a16:creationId xmlns:a16="http://schemas.microsoft.com/office/drawing/2014/main" id="{D7755CF8-175F-4775-AAC8-D2F7DF1D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922" name="Picture 1787">
          <a:extLst>
            <a:ext uri="{FF2B5EF4-FFF2-40B4-BE49-F238E27FC236}">
              <a16:creationId xmlns:a16="http://schemas.microsoft.com/office/drawing/2014/main" id="{24DF2B05-D4E4-4756-B38C-C6BDBBD1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923" name="Picture 1787">
          <a:extLst>
            <a:ext uri="{FF2B5EF4-FFF2-40B4-BE49-F238E27FC236}">
              <a16:creationId xmlns:a16="http://schemas.microsoft.com/office/drawing/2014/main" id="{5EF93B3E-0FBC-42F0-9A0B-4C5E9A53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924" name="Picture 1787">
          <a:extLst>
            <a:ext uri="{FF2B5EF4-FFF2-40B4-BE49-F238E27FC236}">
              <a16:creationId xmlns:a16="http://schemas.microsoft.com/office/drawing/2014/main" id="{C3B95BBD-5931-4BD4-BCB8-66F22DDC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925" name="Picture 1787">
          <a:extLst>
            <a:ext uri="{FF2B5EF4-FFF2-40B4-BE49-F238E27FC236}">
              <a16:creationId xmlns:a16="http://schemas.microsoft.com/office/drawing/2014/main" id="{F54B1922-B67E-471F-ABBF-091F6624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926" name="Picture 1787">
          <a:extLst>
            <a:ext uri="{FF2B5EF4-FFF2-40B4-BE49-F238E27FC236}">
              <a16:creationId xmlns:a16="http://schemas.microsoft.com/office/drawing/2014/main" id="{ECBD799C-43A0-4A6E-913C-2D52B5AB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27" name="Picture 1787">
          <a:extLst>
            <a:ext uri="{FF2B5EF4-FFF2-40B4-BE49-F238E27FC236}">
              <a16:creationId xmlns:a16="http://schemas.microsoft.com/office/drawing/2014/main" id="{0CAA28FE-49C3-498E-A0AD-E6CF34FE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928" name="Picture 1787">
          <a:extLst>
            <a:ext uri="{FF2B5EF4-FFF2-40B4-BE49-F238E27FC236}">
              <a16:creationId xmlns:a16="http://schemas.microsoft.com/office/drawing/2014/main" id="{0742C7A2-A177-4664-8F14-CCB19000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929" name="Picture 1787">
          <a:extLst>
            <a:ext uri="{FF2B5EF4-FFF2-40B4-BE49-F238E27FC236}">
              <a16:creationId xmlns:a16="http://schemas.microsoft.com/office/drawing/2014/main" id="{9E490095-5D1E-4F2D-B9AD-20B59C05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930" name="Picture 1787">
          <a:extLst>
            <a:ext uri="{FF2B5EF4-FFF2-40B4-BE49-F238E27FC236}">
              <a16:creationId xmlns:a16="http://schemas.microsoft.com/office/drawing/2014/main" id="{7F062491-1FDB-4D08-B395-DED89E3D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931" name="Picture 1787">
          <a:extLst>
            <a:ext uri="{FF2B5EF4-FFF2-40B4-BE49-F238E27FC236}">
              <a16:creationId xmlns:a16="http://schemas.microsoft.com/office/drawing/2014/main" id="{A9037094-638D-4F6C-BE43-DE4E8558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932" name="Picture 1787">
          <a:extLst>
            <a:ext uri="{FF2B5EF4-FFF2-40B4-BE49-F238E27FC236}">
              <a16:creationId xmlns:a16="http://schemas.microsoft.com/office/drawing/2014/main" id="{9F8BE1D3-FE0C-43A4-9FA5-589E95B8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933" name="Picture 1787">
          <a:extLst>
            <a:ext uri="{FF2B5EF4-FFF2-40B4-BE49-F238E27FC236}">
              <a16:creationId xmlns:a16="http://schemas.microsoft.com/office/drawing/2014/main" id="{1CCF20FE-4765-4CB9-AB9C-AD9CCFD8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934" name="Picture 1787">
          <a:extLst>
            <a:ext uri="{FF2B5EF4-FFF2-40B4-BE49-F238E27FC236}">
              <a16:creationId xmlns:a16="http://schemas.microsoft.com/office/drawing/2014/main" id="{75EEDA3E-CCEE-4855-A5E4-69A26A40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935" name="Picture 1787">
          <a:extLst>
            <a:ext uri="{FF2B5EF4-FFF2-40B4-BE49-F238E27FC236}">
              <a16:creationId xmlns:a16="http://schemas.microsoft.com/office/drawing/2014/main" id="{B2DDD742-3B11-43A9-837D-257C8719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936" name="Picture 1787">
          <a:extLst>
            <a:ext uri="{FF2B5EF4-FFF2-40B4-BE49-F238E27FC236}">
              <a16:creationId xmlns:a16="http://schemas.microsoft.com/office/drawing/2014/main" id="{EE8B93AE-8A92-4C0F-BA5B-18A87B1B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937" name="Picture 1787">
          <a:extLst>
            <a:ext uri="{FF2B5EF4-FFF2-40B4-BE49-F238E27FC236}">
              <a16:creationId xmlns:a16="http://schemas.microsoft.com/office/drawing/2014/main" id="{F9C4AFBA-6605-4A17-93EF-BF75CC29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938" name="Picture 1787">
          <a:extLst>
            <a:ext uri="{FF2B5EF4-FFF2-40B4-BE49-F238E27FC236}">
              <a16:creationId xmlns:a16="http://schemas.microsoft.com/office/drawing/2014/main" id="{4A573AFA-57F2-4561-AABB-E03D4631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939" name="Picture 1787">
          <a:extLst>
            <a:ext uri="{FF2B5EF4-FFF2-40B4-BE49-F238E27FC236}">
              <a16:creationId xmlns:a16="http://schemas.microsoft.com/office/drawing/2014/main" id="{3BDE2996-166B-4290-879A-4C504AF1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940" name="Picture 1787">
          <a:extLst>
            <a:ext uri="{FF2B5EF4-FFF2-40B4-BE49-F238E27FC236}">
              <a16:creationId xmlns:a16="http://schemas.microsoft.com/office/drawing/2014/main" id="{5B376F7E-21AD-456B-B1B3-C72A3CFB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941" name="Picture 1787">
          <a:extLst>
            <a:ext uri="{FF2B5EF4-FFF2-40B4-BE49-F238E27FC236}">
              <a16:creationId xmlns:a16="http://schemas.microsoft.com/office/drawing/2014/main" id="{3C3E3FC0-043D-4510-852D-F8F00847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942" name="Picture 1787">
          <a:extLst>
            <a:ext uri="{FF2B5EF4-FFF2-40B4-BE49-F238E27FC236}">
              <a16:creationId xmlns:a16="http://schemas.microsoft.com/office/drawing/2014/main" id="{2C47F5B9-1864-4820-9A5B-6EAE90CD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943" name="Picture 1787">
          <a:extLst>
            <a:ext uri="{FF2B5EF4-FFF2-40B4-BE49-F238E27FC236}">
              <a16:creationId xmlns:a16="http://schemas.microsoft.com/office/drawing/2014/main" id="{92202CB9-A012-4FD5-8B4E-261BC4DB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944" name="Picture 1787">
          <a:extLst>
            <a:ext uri="{FF2B5EF4-FFF2-40B4-BE49-F238E27FC236}">
              <a16:creationId xmlns:a16="http://schemas.microsoft.com/office/drawing/2014/main" id="{729ADCC2-17A0-47E0-BAD2-14B0DD48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945" name="Picture 1787">
          <a:extLst>
            <a:ext uri="{FF2B5EF4-FFF2-40B4-BE49-F238E27FC236}">
              <a16:creationId xmlns:a16="http://schemas.microsoft.com/office/drawing/2014/main" id="{82D1D51C-17EA-4536-9386-78F64A2C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946" name="Picture 1787">
          <a:extLst>
            <a:ext uri="{FF2B5EF4-FFF2-40B4-BE49-F238E27FC236}">
              <a16:creationId xmlns:a16="http://schemas.microsoft.com/office/drawing/2014/main" id="{A9A8F193-2A2D-4A75-A2C8-CE447937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947" name="Picture 1787">
          <a:extLst>
            <a:ext uri="{FF2B5EF4-FFF2-40B4-BE49-F238E27FC236}">
              <a16:creationId xmlns:a16="http://schemas.microsoft.com/office/drawing/2014/main" id="{5F2F46D6-4958-4F19-881B-4A8AD243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948" name="Picture 1787">
          <a:extLst>
            <a:ext uri="{FF2B5EF4-FFF2-40B4-BE49-F238E27FC236}">
              <a16:creationId xmlns:a16="http://schemas.microsoft.com/office/drawing/2014/main" id="{EB6A3F94-0AAC-428A-A9B3-71CE4BA5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949" name="Picture 1787">
          <a:extLst>
            <a:ext uri="{FF2B5EF4-FFF2-40B4-BE49-F238E27FC236}">
              <a16:creationId xmlns:a16="http://schemas.microsoft.com/office/drawing/2014/main" id="{9ECDA8AF-B4A0-4FE2-A47C-90B6BF36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950" name="Picture 1787">
          <a:extLst>
            <a:ext uri="{FF2B5EF4-FFF2-40B4-BE49-F238E27FC236}">
              <a16:creationId xmlns:a16="http://schemas.microsoft.com/office/drawing/2014/main" id="{817271AF-950A-499C-AA92-080C6AB7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951" name="Picture 1787">
          <a:extLst>
            <a:ext uri="{FF2B5EF4-FFF2-40B4-BE49-F238E27FC236}">
              <a16:creationId xmlns:a16="http://schemas.microsoft.com/office/drawing/2014/main" id="{CEA51443-59E8-45F9-A762-9BB59E30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952" name="Picture 1787">
          <a:extLst>
            <a:ext uri="{FF2B5EF4-FFF2-40B4-BE49-F238E27FC236}">
              <a16:creationId xmlns:a16="http://schemas.microsoft.com/office/drawing/2014/main" id="{F478C6E6-DC80-4546-AFE6-89FD5212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953" name="Picture 1787">
          <a:extLst>
            <a:ext uri="{FF2B5EF4-FFF2-40B4-BE49-F238E27FC236}">
              <a16:creationId xmlns:a16="http://schemas.microsoft.com/office/drawing/2014/main" id="{6A35ADF9-79FC-43E0-B549-D59703B7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954" name="Picture 1787">
          <a:extLst>
            <a:ext uri="{FF2B5EF4-FFF2-40B4-BE49-F238E27FC236}">
              <a16:creationId xmlns:a16="http://schemas.microsoft.com/office/drawing/2014/main" id="{FE215CEE-5CDC-4BDF-A441-5F4BBA8B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955" name="Picture 1787">
          <a:extLst>
            <a:ext uri="{FF2B5EF4-FFF2-40B4-BE49-F238E27FC236}">
              <a16:creationId xmlns:a16="http://schemas.microsoft.com/office/drawing/2014/main" id="{D67FD099-FC00-467E-A8FB-2D9CBFBA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956" name="Picture 1787">
          <a:extLst>
            <a:ext uri="{FF2B5EF4-FFF2-40B4-BE49-F238E27FC236}">
              <a16:creationId xmlns:a16="http://schemas.microsoft.com/office/drawing/2014/main" id="{C33232F6-FF78-49E6-8EFF-E280F279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957" name="Picture 1787">
          <a:extLst>
            <a:ext uri="{FF2B5EF4-FFF2-40B4-BE49-F238E27FC236}">
              <a16:creationId xmlns:a16="http://schemas.microsoft.com/office/drawing/2014/main" id="{D408E7E0-CCC9-44BF-9716-068FDD20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958" name="Picture 1787">
          <a:extLst>
            <a:ext uri="{FF2B5EF4-FFF2-40B4-BE49-F238E27FC236}">
              <a16:creationId xmlns:a16="http://schemas.microsoft.com/office/drawing/2014/main" id="{864C0572-B0BB-4B9B-8B6D-813464F5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59" name="Picture 1787">
          <a:extLst>
            <a:ext uri="{FF2B5EF4-FFF2-40B4-BE49-F238E27FC236}">
              <a16:creationId xmlns:a16="http://schemas.microsoft.com/office/drawing/2014/main" id="{415852FD-1DF3-4BA7-8360-458A538A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60" name="Picture 1787">
          <a:extLst>
            <a:ext uri="{FF2B5EF4-FFF2-40B4-BE49-F238E27FC236}">
              <a16:creationId xmlns:a16="http://schemas.microsoft.com/office/drawing/2014/main" id="{EB837F88-2C02-4723-BD8E-3E5576A4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61" name="Picture 1787">
          <a:extLst>
            <a:ext uri="{FF2B5EF4-FFF2-40B4-BE49-F238E27FC236}">
              <a16:creationId xmlns:a16="http://schemas.microsoft.com/office/drawing/2014/main" id="{C8F78E46-FA7E-4F5F-9242-65DAB33F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62" name="Picture 1787">
          <a:extLst>
            <a:ext uri="{FF2B5EF4-FFF2-40B4-BE49-F238E27FC236}">
              <a16:creationId xmlns:a16="http://schemas.microsoft.com/office/drawing/2014/main" id="{CC98E1DD-D121-4FB8-9D75-B057D4BF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963" name="Picture 1787">
          <a:extLst>
            <a:ext uri="{FF2B5EF4-FFF2-40B4-BE49-F238E27FC236}">
              <a16:creationId xmlns:a16="http://schemas.microsoft.com/office/drawing/2014/main" id="{86BDC8F9-0AA7-4C3A-BBB7-B8A4D118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964" name="Picture 1787">
          <a:extLst>
            <a:ext uri="{FF2B5EF4-FFF2-40B4-BE49-F238E27FC236}">
              <a16:creationId xmlns:a16="http://schemas.microsoft.com/office/drawing/2014/main" id="{4766FF31-9B3D-48C0-8C4E-562D85D5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965" name="Picture 1787">
          <a:extLst>
            <a:ext uri="{FF2B5EF4-FFF2-40B4-BE49-F238E27FC236}">
              <a16:creationId xmlns:a16="http://schemas.microsoft.com/office/drawing/2014/main" id="{F700A002-AC5A-43EF-9ADC-2FFF6E6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966" name="Picture 1787">
          <a:extLst>
            <a:ext uri="{FF2B5EF4-FFF2-40B4-BE49-F238E27FC236}">
              <a16:creationId xmlns:a16="http://schemas.microsoft.com/office/drawing/2014/main" id="{F27C532F-3DE1-4FD1-938F-3D61D4B2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967" name="Picture 1787">
          <a:extLst>
            <a:ext uri="{FF2B5EF4-FFF2-40B4-BE49-F238E27FC236}">
              <a16:creationId xmlns:a16="http://schemas.microsoft.com/office/drawing/2014/main" id="{87C64662-CBEE-4798-A435-90436616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68" name="Picture 1787">
          <a:extLst>
            <a:ext uri="{FF2B5EF4-FFF2-40B4-BE49-F238E27FC236}">
              <a16:creationId xmlns:a16="http://schemas.microsoft.com/office/drawing/2014/main" id="{1BC55A30-E2A6-4A21-9C3E-13E8A95C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69" name="Picture 1787">
          <a:extLst>
            <a:ext uri="{FF2B5EF4-FFF2-40B4-BE49-F238E27FC236}">
              <a16:creationId xmlns:a16="http://schemas.microsoft.com/office/drawing/2014/main" id="{A3335427-7876-4385-8AE7-38CDD774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0" name="Picture 1787">
          <a:extLst>
            <a:ext uri="{FF2B5EF4-FFF2-40B4-BE49-F238E27FC236}">
              <a16:creationId xmlns:a16="http://schemas.microsoft.com/office/drawing/2014/main" id="{8834648F-D753-431D-9C0B-EDC41679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71" name="Picture 1787">
          <a:extLst>
            <a:ext uri="{FF2B5EF4-FFF2-40B4-BE49-F238E27FC236}">
              <a16:creationId xmlns:a16="http://schemas.microsoft.com/office/drawing/2014/main" id="{8EE289CC-3E18-49AC-ABCB-F5E882C8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972" name="Picture 1787">
          <a:extLst>
            <a:ext uri="{FF2B5EF4-FFF2-40B4-BE49-F238E27FC236}">
              <a16:creationId xmlns:a16="http://schemas.microsoft.com/office/drawing/2014/main" id="{F6159B66-49ED-4773-9892-0A358539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973" name="Picture 1787">
          <a:extLst>
            <a:ext uri="{FF2B5EF4-FFF2-40B4-BE49-F238E27FC236}">
              <a16:creationId xmlns:a16="http://schemas.microsoft.com/office/drawing/2014/main" id="{5ECF7CC3-4310-4C61-A50F-BE6B8CED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974" name="Picture 1787">
          <a:extLst>
            <a:ext uri="{FF2B5EF4-FFF2-40B4-BE49-F238E27FC236}">
              <a16:creationId xmlns:a16="http://schemas.microsoft.com/office/drawing/2014/main" id="{FB82FCAB-268B-4061-9A6A-BCBB36F0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975" name="Picture 1787">
          <a:extLst>
            <a:ext uri="{FF2B5EF4-FFF2-40B4-BE49-F238E27FC236}">
              <a16:creationId xmlns:a16="http://schemas.microsoft.com/office/drawing/2014/main" id="{FC557753-1046-45E3-A516-45323272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976" name="Picture 1787">
          <a:extLst>
            <a:ext uri="{FF2B5EF4-FFF2-40B4-BE49-F238E27FC236}">
              <a16:creationId xmlns:a16="http://schemas.microsoft.com/office/drawing/2014/main" id="{C820954D-B706-47B3-9866-26E81206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977" name="Picture 1787">
          <a:extLst>
            <a:ext uri="{FF2B5EF4-FFF2-40B4-BE49-F238E27FC236}">
              <a16:creationId xmlns:a16="http://schemas.microsoft.com/office/drawing/2014/main" id="{8BAAF4D9-89A3-4641-94CB-893BFD13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978" name="Picture 1787">
          <a:extLst>
            <a:ext uri="{FF2B5EF4-FFF2-40B4-BE49-F238E27FC236}">
              <a16:creationId xmlns:a16="http://schemas.microsoft.com/office/drawing/2014/main" id="{EC1242DD-A112-47FF-AB30-E488BB2F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979" name="Picture 1787">
          <a:extLst>
            <a:ext uri="{FF2B5EF4-FFF2-40B4-BE49-F238E27FC236}">
              <a16:creationId xmlns:a16="http://schemas.microsoft.com/office/drawing/2014/main" id="{E90BB246-386F-46FB-8F0C-234CDD1E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980" name="Picture 1787">
          <a:extLst>
            <a:ext uri="{FF2B5EF4-FFF2-40B4-BE49-F238E27FC236}">
              <a16:creationId xmlns:a16="http://schemas.microsoft.com/office/drawing/2014/main" id="{058C215E-8F08-4054-8723-CEE51DCA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981" name="Picture 1787">
          <a:extLst>
            <a:ext uri="{FF2B5EF4-FFF2-40B4-BE49-F238E27FC236}">
              <a16:creationId xmlns:a16="http://schemas.microsoft.com/office/drawing/2014/main" id="{37FC1183-1D4D-45BC-B748-D7BB5104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982" name="Picture 1787">
          <a:extLst>
            <a:ext uri="{FF2B5EF4-FFF2-40B4-BE49-F238E27FC236}">
              <a16:creationId xmlns:a16="http://schemas.microsoft.com/office/drawing/2014/main" id="{BECE8377-3DE8-4C50-AA74-C1226E63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983" name="Picture 1787">
          <a:extLst>
            <a:ext uri="{FF2B5EF4-FFF2-40B4-BE49-F238E27FC236}">
              <a16:creationId xmlns:a16="http://schemas.microsoft.com/office/drawing/2014/main" id="{9EECE4D0-DC7C-4411-8F40-97DE9FDD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84" name="Picture 1787">
          <a:extLst>
            <a:ext uri="{FF2B5EF4-FFF2-40B4-BE49-F238E27FC236}">
              <a16:creationId xmlns:a16="http://schemas.microsoft.com/office/drawing/2014/main" id="{321828F1-A14A-4E9D-AEA7-6236F113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85" name="Picture 1787">
          <a:extLst>
            <a:ext uri="{FF2B5EF4-FFF2-40B4-BE49-F238E27FC236}">
              <a16:creationId xmlns:a16="http://schemas.microsoft.com/office/drawing/2014/main" id="{F670C30D-B14E-4C0A-AB33-D5F653FD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986" name="Picture 1787">
          <a:extLst>
            <a:ext uri="{FF2B5EF4-FFF2-40B4-BE49-F238E27FC236}">
              <a16:creationId xmlns:a16="http://schemas.microsoft.com/office/drawing/2014/main" id="{3FACA9BF-E57C-47BB-A769-BF5A4BBA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987" name="Picture 1787">
          <a:extLst>
            <a:ext uri="{FF2B5EF4-FFF2-40B4-BE49-F238E27FC236}">
              <a16:creationId xmlns:a16="http://schemas.microsoft.com/office/drawing/2014/main" id="{58842CD5-2884-433C-B118-293DB06A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988" name="Picture 1787">
          <a:extLst>
            <a:ext uri="{FF2B5EF4-FFF2-40B4-BE49-F238E27FC236}">
              <a16:creationId xmlns:a16="http://schemas.microsoft.com/office/drawing/2014/main" id="{7B53BDBC-0309-441C-87D5-677E6245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989" name="Picture 1787">
          <a:extLst>
            <a:ext uri="{FF2B5EF4-FFF2-40B4-BE49-F238E27FC236}">
              <a16:creationId xmlns:a16="http://schemas.microsoft.com/office/drawing/2014/main" id="{2A9C42D7-1EF3-4267-8446-EC7E2C3D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990" name="Picture 1787">
          <a:extLst>
            <a:ext uri="{FF2B5EF4-FFF2-40B4-BE49-F238E27FC236}">
              <a16:creationId xmlns:a16="http://schemas.microsoft.com/office/drawing/2014/main" id="{59EB2292-4256-431F-BD8B-ECBB7D5C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996" name="Picture 1787">
          <a:extLst>
            <a:ext uri="{FF2B5EF4-FFF2-40B4-BE49-F238E27FC236}">
              <a16:creationId xmlns:a16="http://schemas.microsoft.com/office/drawing/2014/main" id="{0D249610-12FE-49D5-9539-086ED492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997" name="Picture 1787">
          <a:extLst>
            <a:ext uri="{FF2B5EF4-FFF2-40B4-BE49-F238E27FC236}">
              <a16:creationId xmlns:a16="http://schemas.microsoft.com/office/drawing/2014/main" id="{547FFB19-D42A-40D6-BCC6-E3315EA9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998" name="Picture 1787">
          <a:extLst>
            <a:ext uri="{FF2B5EF4-FFF2-40B4-BE49-F238E27FC236}">
              <a16:creationId xmlns:a16="http://schemas.microsoft.com/office/drawing/2014/main" id="{CF24AEF9-A5F2-4182-BB30-FD86089C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999" name="Picture 1787">
          <a:extLst>
            <a:ext uri="{FF2B5EF4-FFF2-40B4-BE49-F238E27FC236}">
              <a16:creationId xmlns:a16="http://schemas.microsoft.com/office/drawing/2014/main" id="{57895AB5-9E6C-4610-AE56-8850FAEF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000" name="Picture 1787">
          <a:extLst>
            <a:ext uri="{FF2B5EF4-FFF2-40B4-BE49-F238E27FC236}">
              <a16:creationId xmlns:a16="http://schemas.microsoft.com/office/drawing/2014/main" id="{9622D56B-EAB3-4BAE-83BB-6B8382E2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12" name="Picture 1798">
          <a:extLst>
            <a:ext uri="{FF2B5EF4-FFF2-40B4-BE49-F238E27FC236}">
              <a16:creationId xmlns:a16="http://schemas.microsoft.com/office/drawing/2014/main" id="{1A064773-7C1B-46B4-9C1E-A691B5F5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13" name="Picture 1798">
          <a:extLst>
            <a:ext uri="{FF2B5EF4-FFF2-40B4-BE49-F238E27FC236}">
              <a16:creationId xmlns:a16="http://schemas.microsoft.com/office/drawing/2014/main" id="{0FC12EC7-F51B-4DE4-9C94-33C856D3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14" name="Picture 1798">
          <a:extLst>
            <a:ext uri="{FF2B5EF4-FFF2-40B4-BE49-F238E27FC236}">
              <a16:creationId xmlns:a16="http://schemas.microsoft.com/office/drawing/2014/main" id="{920E0C26-7D73-4D17-B6B2-D9D2055F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15" name="Picture 1798">
          <a:extLst>
            <a:ext uri="{FF2B5EF4-FFF2-40B4-BE49-F238E27FC236}">
              <a16:creationId xmlns:a16="http://schemas.microsoft.com/office/drawing/2014/main" id="{31F134C2-84B8-41E8-8F8A-CA396CD3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16" name="Picture 1798">
          <a:extLst>
            <a:ext uri="{FF2B5EF4-FFF2-40B4-BE49-F238E27FC236}">
              <a16:creationId xmlns:a16="http://schemas.microsoft.com/office/drawing/2014/main" id="{2B119608-7C68-49D2-9948-97FE89E0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19050</xdr:rowOff>
    </xdr:to>
    <xdr:pic>
      <xdr:nvPicPr>
        <xdr:cNvPr id="1017" name="Picture 29235">
          <a:extLst>
            <a:ext uri="{FF2B5EF4-FFF2-40B4-BE49-F238E27FC236}">
              <a16:creationId xmlns:a16="http://schemas.microsoft.com/office/drawing/2014/main" id="{B0E9520E-4819-45F5-97D1-9FCCB939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18" name="Picture 1798">
          <a:extLst>
            <a:ext uri="{FF2B5EF4-FFF2-40B4-BE49-F238E27FC236}">
              <a16:creationId xmlns:a16="http://schemas.microsoft.com/office/drawing/2014/main" id="{0CBE09C1-B28C-44CB-AE13-BA5B657B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19" name="Picture 1798">
          <a:extLst>
            <a:ext uri="{FF2B5EF4-FFF2-40B4-BE49-F238E27FC236}">
              <a16:creationId xmlns:a16="http://schemas.microsoft.com/office/drawing/2014/main" id="{54C2EBF5-3863-4345-A629-B66C1E2A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20" name="Picture 1798">
          <a:extLst>
            <a:ext uri="{FF2B5EF4-FFF2-40B4-BE49-F238E27FC236}">
              <a16:creationId xmlns:a16="http://schemas.microsoft.com/office/drawing/2014/main" id="{B7EF4DDB-87E5-4389-8C76-589B1AC1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21" name="Picture 1798">
          <a:extLst>
            <a:ext uri="{FF2B5EF4-FFF2-40B4-BE49-F238E27FC236}">
              <a16:creationId xmlns:a16="http://schemas.microsoft.com/office/drawing/2014/main" id="{C016E0E7-8264-44BD-AEDF-F1966D2B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22" name="Picture 1798">
          <a:extLst>
            <a:ext uri="{FF2B5EF4-FFF2-40B4-BE49-F238E27FC236}">
              <a16:creationId xmlns:a16="http://schemas.microsoft.com/office/drawing/2014/main" id="{597EE941-0CA9-47A7-A69C-433E5EED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23" name="Picture 1798">
          <a:extLst>
            <a:ext uri="{FF2B5EF4-FFF2-40B4-BE49-F238E27FC236}">
              <a16:creationId xmlns:a16="http://schemas.microsoft.com/office/drawing/2014/main" id="{BB0219AC-633C-4019-9614-B60C0078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24" name="Picture 1798">
          <a:extLst>
            <a:ext uri="{FF2B5EF4-FFF2-40B4-BE49-F238E27FC236}">
              <a16:creationId xmlns:a16="http://schemas.microsoft.com/office/drawing/2014/main" id="{1F712050-4683-4BBB-AA3F-DB6D4A65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25" name="Picture 1798">
          <a:extLst>
            <a:ext uri="{FF2B5EF4-FFF2-40B4-BE49-F238E27FC236}">
              <a16:creationId xmlns:a16="http://schemas.microsoft.com/office/drawing/2014/main" id="{4459F88F-506E-4B8F-A3F9-E77C962E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19050</xdr:rowOff>
    </xdr:to>
    <xdr:pic>
      <xdr:nvPicPr>
        <xdr:cNvPr id="1026" name="Picture 29235">
          <a:extLst>
            <a:ext uri="{FF2B5EF4-FFF2-40B4-BE49-F238E27FC236}">
              <a16:creationId xmlns:a16="http://schemas.microsoft.com/office/drawing/2014/main" id="{D30293DE-9D61-4F9A-A3DE-D59A40A0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27" name="Picture 1798">
          <a:extLst>
            <a:ext uri="{FF2B5EF4-FFF2-40B4-BE49-F238E27FC236}">
              <a16:creationId xmlns:a16="http://schemas.microsoft.com/office/drawing/2014/main" id="{F8F8B1A7-520B-48E0-91AC-4EEEE869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28" name="Picture 1798">
          <a:extLst>
            <a:ext uri="{FF2B5EF4-FFF2-40B4-BE49-F238E27FC236}">
              <a16:creationId xmlns:a16="http://schemas.microsoft.com/office/drawing/2014/main" id="{F5E75216-E0F3-46F5-A4B3-694C6598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29" name="Picture 1798">
          <a:extLst>
            <a:ext uri="{FF2B5EF4-FFF2-40B4-BE49-F238E27FC236}">
              <a16:creationId xmlns:a16="http://schemas.microsoft.com/office/drawing/2014/main" id="{7A02F01B-3A72-4328-8B95-7E6DA32D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030" name="Picture 1787">
          <a:extLst>
            <a:ext uri="{FF2B5EF4-FFF2-40B4-BE49-F238E27FC236}">
              <a16:creationId xmlns:a16="http://schemas.microsoft.com/office/drawing/2014/main" id="{E24D4DF5-F214-4BCC-836A-A6EB36D1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31" name="Picture 1787">
          <a:extLst>
            <a:ext uri="{FF2B5EF4-FFF2-40B4-BE49-F238E27FC236}">
              <a16:creationId xmlns:a16="http://schemas.microsoft.com/office/drawing/2014/main" id="{7D31DB00-20F2-4714-B35D-88573E9B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32" name="Picture 1798">
          <a:extLst>
            <a:ext uri="{FF2B5EF4-FFF2-40B4-BE49-F238E27FC236}">
              <a16:creationId xmlns:a16="http://schemas.microsoft.com/office/drawing/2014/main" id="{B6CA83AE-87F5-4328-AA0F-44F50C2B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33" name="Picture 1798">
          <a:extLst>
            <a:ext uri="{FF2B5EF4-FFF2-40B4-BE49-F238E27FC236}">
              <a16:creationId xmlns:a16="http://schemas.microsoft.com/office/drawing/2014/main" id="{029879EB-CD42-4133-9AE8-F52CAFA8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34" name="Picture 1798">
          <a:extLst>
            <a:ext uri="{FF2B5EF4-FFF2-40B4-BE49-F238E27FC236}">
              <a16:creationId xmlns:a16="http://schemas.microsoft.com/office/drawing/2014/main" id="{32952B2D-8299-47E2-9A7E-A9044B64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35" name="Picture 1798">
          <a:extLst>
            <a:ext uri="{FF2B5EF4-FFF2-40B4-BE49-F238E27FC236}">
              <a16:creationId xmlns:a16="http://schemas.microsoft.com/office/drawing/2014/main" id="{402404EB-4687-4143-B791-0C187D16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36" name="Picture 1798">
          <a:extLst>
            <a:ext uri="{FF2B5EF4-FFF2-40B4-BE49-F238E27FC236}">
              <a16:creationId xmlns:a16="http://schemas.microsoft.com/office/drawing/2014/main" id="{243574C8-7F83-46BA-A75B-319E2BDD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1037" name="Picture 29235">
          <a:extLst>
            <a:ext uri="{FF2B5EF4-FFF2-40B4-BE49-F238E27FC236}">
              <a16:creationId xmlns:a16="http://schemas.microsoft.com/office/drawing/2014/main" id="{0EC4FB1A-A65D-4224-9965-F33DA05C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38" name="Picture 1798">
          <a:extLst>
            <a:ext uri="{FF2B5EF4-FFF2-40B4-BE49-F238E27FC236}">
              <a16:creationId xmlns:a16="http://schemas.microsoft.com/office/drawing/2014/main" id="{A42E2B6F-95F7-409C-A4F3-8449009E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39" name="Picture 1798">
          <a:extLst>
            <a:ext uri="{FF2B5EF4-FFF2-40B4-BE49-F238E27FC236}">
              <a16:creationId xmlns:a16="http://schemas.microsoft.com/office/drawing/2014/main" id="{B7F5050F-D295-4F1E-BB4C-747D8152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40" name="Picture 1798">
          <a:extLst>
            <a:ext uri="{FF2B5EF4-FFF2-40B4-BE49-F238E27FC236}">
              <a16:creationId xmlns:a16="http://schemas.microsoft.com/office/drawing/2014/main" id="{F526607F-E9DB-47F4-91A5-DBCDC48A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41" name="Picture 1798">
          <a:extLst>
            <a:ext uri="{FF2B5EF4-FFF2-40B4-BE49-F238E27FC236}">
              <a16:creationId xmlns:a16="http://schemas.microsoft.com/office/drawing/2014/main" id="{E6F360A8-144B-4D7E-A1C6-9B4F3E11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42" name="Picture 1798">
          <a:extLst>
            <a:ext uri="{FF2B5EF4-FFF2-40B4-BE49-F238E27FC236}">
              <a16:creationId xmlns:a16="http://schemas.microsoft.com/office/drawing/2014/main" id="{CD2BB8B9-4D82-4E69-9EF0-ADEF37DA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43" name="Picture 1798">
          <a:extLst>
            <a:ext uri="{FF2B5EF4-FFF2-40B4-BE49-F238E27FC236}">
              <a16:creationId xmlns:a16="http://schemas.microsoft.com/office/drawing/2014/main" id="{A949A585-DA52-4887-9D65-25A2F322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44" name="Picture 1798">
          <a:extLst>
            <a:ext uri="{FF2B5EF4-FFF2-40B4-BE49-F238E27FC236}">
              <a16:creationId xmlns:a16="http://schemas.microsoft.com/office/drawing/2014/main" id="{1EDB1261-E2E7-4324-9741-1A7682AF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45" name="Picture 1798">
          <a:extLst>
            <a:ext uri="{FF2B5EF4-FFF2-40B4-BE49-F238E27FC236}">
              <a16:creationId xmlns:a16="http://schemas.microsoft.com/office/drawing/2014/main" id="{954545B4-6A37-4873-94EB-2C639439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1046" name="Picture 29235">
          <a:extLst>
            <a:ext uri="{FF2B5EF4-FFF2-40B4-BE49-F238E27FC236}">
              <a16:creationId xmlns:a16="http://schemas.microsoft.com/office/drawing/2014/main" id="{8BC89FEB-3EA6-4761-A53A-6844CEF9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47" name="Picture 1798">
          <a:extLst>
            <a:ext uri="{FF2B5EF4-FFF2-40B4-BE49-F238E27FC236}">
              <a16:creationId xmlns:a16="http://schemas.microsoft.com/office/drawing/2014/main" id="{DD57F555-FCFC-4167-94CA-6E34C99F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48" name="Picture 1798">
          <a:extLst>
            <a:ext uri="{FF2B5EF4-FFF2-40B4-BE49-F238E27FC236}">
              <a16:creationId xmlns:a16="http://schemas.microsoft.com/office/drawing/2014/main" id="{DF8A4125-BA3D-45C3-822A-C6494634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49" name="Picture 1798">
          <a:extLst>
            <a:ext uri="{FF2B5EF4-FFF2-40B4-BE49-F238E27FC236}">
              <a16:creationId xmlns:a16="http://schemas.microsoft.com/office/drawing/2014/main" id="{81F54839-E255-4615-A145-5E8064DB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050" name="Picture 1787">
          <a:extLst>
            <a:ext uri="{FF2B5EF4-FFF2-40B4-BE49-F238E27FC236}">
              <a16:creationId xmlns:a16="http://schemas.microsoft.com/office/drawing/2014/main" id="{171E89DC-87B8-49CC-9A2F-34A9BE65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51" name="Picture 1787">
          <a:extLst>
            <a:ext uri="{FF2B5EF4-FFF2-40B4-BE49-F238E27FC236}">
              <a16:creationId xmlns:a16="http://schemas.microsoft.com/office/drawing/2014/main" id="{EE0E11D6-C222-4D78-92C5-067E175C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52" name="Picture 1798">
          <a:extLst>
            <a:ext uri="{FF2B5EF4-FFF2-40B4-BE49-F238E27FC236}">
              <a16:creationId xmlns:a16="http://schemas.microsoft.com/office/drawing/2014/main" id="{77E81DED-E9D1-4DE6-B373-867924DD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53" name="Picture 1798">
          <a:extLst>
            <a:ext uri="{FF2B5EF4-FFF2-40B4-BE49-F238E27FC236}">
              <a16:creationId xmlns:a16="http://schemas.microsoft.com/office/drawing/2014/main" id="{0E775D4D-B175-4715-BCE2-420A4FF6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54" name="Picture 1798">
          <a:extLst>
            <a:ext uri="{FF2B5EF4-FFF2-40B4-BE49-F238E27FC236}">
              <a16:creationId xmlns:a16="http://schemas.microsoft.com/office/drawing/2014/main" id="{7C6567DF-5628-4D74-A5E7-24302A58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55" name="Picture 1798">
          <a:extLst>
            <a:ext uri="{FF2B5EF4-FFF2-40B4-BE49-F238E27FC236}">
              <a16:creationId xmlns:a16="http://schemas.microsoft.com/office/drawing/2014/main" id="{259B7582-5DA8-4B41-BE76-64D2D29F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56" name="Picture 1798">
          <a:extLst>
            <a:ext uri="{FF2B5EF4-FFF2-40B4-BE49-F238E27FC236}">
              <a16:creationId xmlns:a16="http://schemas.microsoft.com/office/drawing/2014/main" id="{523D7EAE-699E-4545-9D52-38C3CEBB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1057" name="Picture 29235">
          <a:extLst>
            <a:ext uri="{FF2B5EF4-FFF2-40B4-BE49-F238E27FC236}">
              <a16:creationId xmlns:a16="http://schemas.microsoft.com/office/drawing/2014/main" id="{FC4A6A14-6582-4194-8808-30C76944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58" name="Picture 1798">
          <a:extLst>
            <a:ext uri="{FF2B5EF4-FFF2-40B4-BE49-F238E27FC236}">
              <a16:creationId xmlns:a16="http://schemas.microsoft.com/office/drawing/2014/main" id="{08208A9E-FD9E-41FC-A50B-999F4691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59" name="Picture 1798">
          <a:extLst>
            <a:ext uri="{FF2B5EF4-FFF2-40B4-BE49-F238E27FC236}">
              <a16:creationId xmlns:a16="http://schemas.microsoft.com/office/drawing/2014/main" id="{425202D4-B23B-478F-A9A1-96BA6619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60" name="Picture 1798">
          <a:extLst>
            <a:ext uri="{FF2B5EF4-FFF2-40B4-BE49-F238E27FC236}">
              <a16:creationId xmlns:a16="http://schemas.microsoft.com/office/drawing/2014/main" id="{36398ECD-CC03-4264-8C46-08388C3D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61" name="Picture 1798">
          <a:extLst>
            <a:ext uri="{FF2B5EF4-FFF2-40B4-BE49-F238E27FC236}">
              <a16:creationId xmlns:a16="http://schemas.microsoft.com/office/drawing/2014/main" id="{CC6E4FB7-1828-4ADF-9276-50D1CF3B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62" name="Picture 1798">
          <a:extLst>
            <a:ext uri="{FF2B5EF4-FFF2-40B4-BE49-F238E27FC236}">
              <a16:creationId xmlns:a16="http://schemas.microsoft.com/office/drawing/2014/main" id="{BB2085D8-10F6-42A7-9985-54E37D21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63" name="Picture 1798">
          <a:extLst>
            <a:ext uri="{FF2B5EF4-FFF2-40B4-BE49-F238E27FC236}">
              <a16:creationId xmlns:a16="http://schemas.microsoft.com/office/drawing/2014/main" id="{022B09A3-950C-4CEB-8C2A-12C19EA0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64" name="Picture 1798">
          <a:extLst>
            <a:ext uri="{FF2B5EF4-FFF2-40B4-BE49-F238E27FC236}">
              <a16:creationId xmlns:a16="http://schemas.microsoft.com/office/drawing/2014/main" id="{7FF4A402-6E1B-4F74-B550-A65833C0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65" name="Picture 1798">
          <a:extLst>
            <a:ext uri="{FF2B5EF4-FFF2-40B4-BE49-F238E27FC236}">
              <a16:creationId xmlns:a16="http://schemas.microsoft.com/office/drawing/2014/main" id="{1D1C7F91-1F5D-4AD2-8220-2850AA08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1066" name="Picture 29235">
          <a:extLst>
            <a:ext uri="{FF2B5EF4-FFF2-40B4-BE49-F238E27FC236}">
              <a16:creationId xmlns:a16="http://schemas.microsoft.com/office/drawing/2014/main" id="{7FAE4ED1-5217-4DD9-8E9E-2EA5801C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67" name="Picture 1798">
          <a:extLst>
            <a:ext uri="{FF2B5EF4-FFF2-40B4-BE49-F238E27FC236}">
              <a16:creationId xmlns:a16="http://schemas.microsoft.com/office/drawing/2014/main" id="{F02B0C37-E854-4A44-AABC-528B2635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68" name="Picture 1798">
          <a:extLst>
            <a:ext uri="{FF2B5EF4-FFF2-40B4-BE49-F238E27FC236}">
              <a16:creationId xmlns:a16="http://schemas.microsoft.com/office/drawing/2014/main" id="{54B04AC6-E1CA-48BE-BA25-95A95A6F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69" name="Picture 1798">
          <a:extLst>
            <a:ext uri="{FF2B5EF4-FFF2-40B4-BE49-F238E27FC236}">
              <a16:creationId xmlns:a16="http://schemas.microsoft.com/office/drawing/2014/main" id="{AEC36EE0-6D12-4EF1-8948-CC53143B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070" name="Picture 1787">
          <a:extLst>
            <a:ext uri="{FF2B5EF4-FFF2-40B4-BE49-F238E27FC236}">
              <a16:creationId xmlns:a16="http://schemas.microsoft.com/office/drawing/2014/main" id="{E76DE715-3C36-4987-AE59-B1DC66F3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071" name="Picture 1787">
          <a:extLst>
            <a:ext uri="{FF2B5EF4-FFF2-40B4-BE49-F238E27FC236}">
              <a16:creationId xmlns:a16="http://schemas.microsoft.com/office/drawing/2014/main" id="{854A4520-4CF1-482D-B850-4217B3DC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72" name="Picture 1798">
          <a:extLst>
            <a:ext uri="{FF2B5EF4-FFF2-40B4-BE49-F238E27FC236}">
              <a16:creationId xmlns:a16="http://schemas.microsoft.com/office/drawing/2014/main" id="{33361B78-BF57-4801-BB0D-D012DF33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73" name="Picture 1798">
          <a:extLst>
            <a:ext uri="{FF2B5EF4-FFF2-40B4-BE49-F238E27FC236}">
              <a16:creationId xmlns:a16="http://schemas.microsoft.com/office/drawing/2014/main" id="{DD75EFFA-3CFE-49B6-82FD-6754A41E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74" name="Picture 1798">
          <a:extLst>
            <a:ext uri="{FF2B5EF4-FFF2-40B4-BE49-F238E27FC236}">
              <a16:creationId xmlns:a16="http://schemas.microsoft.com/office/drawing/2014/main" id="{0E7822BE-49A5-4CDC-B670-84CA0E5F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75" name="Picture 1798">
          <a:extLst>
            <a:ext uri="{FF2B5EF4-FFF2-40B4-BE49-F238E27FC236}">
              <a16:creationId xmlns:a16="http://schemas.microsoft.com/office/drawing/2014/main" id="{936351E8-225B-4673-851F-41A072C4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76" name="Picture 1798">
          <a:extLst>
            <a:ext uri="{FF2B5EF4-FFF2-40B4-BE49-F238E27FC236}">
              <a16:creationId xmlns:a16="http://schemas.microsoft.com/office/drawing/2014/main" id="{3C30330B-4CFE-4D88-B883-A85321E9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1077" name="Picture 29235">
          <a:extLst>
            <a:ext uri="{FF2B5EF4-FFF2-40B4-BE49-F238E27FC236}">
              <a16:creationId xmlns:a16="http://schemas.microsoft.com/office/drawing/2014/main" id="{A8F99D22-761A-45D4-B9B0-8AB443BC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78" name="Picture 1798">
          <a:extLst>
            <a:ext uri="{FF2B5EF4-FFF2-40B4-BE49-F238E27FC236}">
              <a16:creationId xmlns:a16="http://schemas.microsoft.com/office/drawing/2014/main" id="{6F6BE9FC-5A77-4ECB-A90A-599FD576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79" name="Picture 1798">
          <a:extLst>
            <a:ext uri="{FF2B5EF4-FFF2-40B4-BE49-F238E27FC236}">
              <a16:creationId xmlns:a16="http://schemas.microsoft.com/office/drawing/2014/main" id="{4112085C-B197-4DED-87A5-B9DEFFD8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80" name="Picture 1798">
          <a:extLst>
            <a:ext uri="{FF2B5EF4-FFF2-40B4-BE49-F238E27FC236}">
              <a16:creationId xmlns:a16="http://schemas.microsoft.com/office/drawing/2014/main" id="{4F21BF3B-AF3F-41AB-8380-9ACC0F2D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81" name="Picture 1798">
          <a:extLst>
            <a:ext uri="{FF2B5EF4-FFF2-40B4-BE49-F238E27FC236}">
              <a16:creationId xmlns:a16="http://schemas.microsoft.com/office/drawing/2014/main" id="{CA218972-06A8-4AE6-A349-1A8C3B73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82" name="Picture 1798">
          <a:extLst>
            <a:ext uri="{FF2B5EF4-FFF2-40B4-BE49-F238E27FC236}">
              <a16:creationId xmlns:a16="http://schemas.microsoft.com/office/drawing/2014/main" id="{C658D53D-7A33-4FD0-8B2D-857D223E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83" name="Picture 1798">
          <a:extLst>
            <a:ext uri="{FF2B5EF4-FFF2-40B4-BE49-F238E27FC236}">
              <a16:creationId xmlns:a16="http://schemas.microsoft.com/office/drawing/2014/main" id="{DE344062-CC78-452D-9692-3B95DA5C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84" name="Picture 1798">
          <a:extLst>
            <a:ext uri="{FF2B5EF4-FFF2-40B4-BE49-F238E27FC236}">
              <a16:creationId xmlns:a16="http://schemas.microsoft.com/office/drawing/2014/main" id="{CD0CB49E-C312-4BA7-B1B1-28F08C4C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85" name="Picture 1798">
          <a:extLst>
            <a:ext uri="{FF2B5EF4-FFF2-40B4-BE49-F238E27FC236}">
              <a16:creationId xmlns:a16="http://schemas.microsoft.com/office/drawing/2014/main" id="{C326087D-FE52-43FD-883A-8B419C1C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1086" name="Picture 29235">
          <a:extLst>
            <a:ext uri="{FF2B5EF4-FFF2-40B4-BE49-F238E27FC236}">
              <a16:creationId xmlns:a16="http://schemas.microsoft.com/office/drawing/2014/main" id="{AD03DA00-A59D-4981-A145-CA4C994A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87" name="Picture 1798">
          <a:extLst>
            <a:ext uri="{FF2B5EF4-FFF2-40B4-BE49-F238E27FC236}">
              <a16:creationId xmlns:a16="http://schemas.microsoft.com/office/drawing/2014/main" id="{94113B35-22E2-42D3-857A-B8BACA11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88" name="Picture 1798">
          <a:extLst>
            <a:ext uri="{FF2B5EF4-FFF2-40B4-BE49-F238E27FC236}">
              <a16:creationId xmlns:a16="http://schemas.microsoft.com/office/drawing/2014/main" id="{4A87D04B-A5A3-4F42-BD45-3097255A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89" name="Picture 1798">
          <a:extLst>
            <a:ext uri="{FF2B5EF4-FFF2-40B4-BE49-F238E27FC236}">
              <a16:creationId xmlns:a16="http://schemas.microsoft.com/office/drawing/2014/main" id="{0E1CBFEF-5835-482E-8E93-B0843D90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090" name="Picture 1787">
          <a:extLst>
            <a:ext uri="{FF2B5EF4-FFF2-40B4-BE49-F238E27FC236}">
              <a16:creationId xmlns:a16="http://schemas.microsoft.com/office/drawing/2014/main" id="{FDD1A7CB-AC0F-4D60-98AA-D60921CD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091" name="Picture 1787">
          <a:extLst>
            <a:ext uri="{FF2B5EF4-FFF2-40B4-BE49-F238E27FC236}">
              <a16:creationId xmlns:a16="http://schemas.microsoft.com/office/drawing/2014/main" id="{7BB585F2-7B2E-41B4-A818-B78CFE7F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092" name="Picture 1798">
          <a:extLst>
            <a:ext uri="{FF2B5EF4-FFF2-40B4-BE49-F238E27FC236}">
              <a16:creationId xmlns:a16="http://schemas.microsoft.com/office/drawing/2014/main" id="{CDC9ACF7-4970-4C48-944A-457A8309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093" name="Picture 1798">
          <a:extLst>
            <a:ext uri="{FF2B5EF4-FFF2-40B4-BE49-F238E27FC236}">
              <a16:creationId xmlns:a16="http://schemas.microsoft.com/office/drawing/2014/main" id="{7EE89D1F-CC3B-4F03-9B9F-8BAAF724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094" name="Picture 1798">
          <a:extLst>
            <a:ext uri="{FF2B5EF4-FFF2-40B4-BE49-F238E27FC236}">
              <a16:creationId xmlns:a16="http://schemas.microsoft.com/office/drawing/2014/main" id="{2A2D5D64-B547-423A-BB03-7090DCA4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095" name="Picture 1798">
          <a:extLst>
            <a:ext uri="{FF2B5EF4-FFF2-40B4-BE49-F238E27FC236}">
              <a16:creationId xmlns:a16="http://schemas.microsoft.com/office/drawing/2014/main" id="{9BE2421D-7197-42CC-9640-9E00E996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096" name="Picture 1798">
          <a:extLst>
            <a:ext uri="{FF2B5EF4-FFF2-40B4-BE49-F238E27FC236}">
              <a16:creationId xmlns:a16="http://schemas.microsoft.com/office/drawing/2014/main" id="{E24541D8-76B0-4AD4-A76C-6D643D9B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19050</xdr:rowOff>
    </xdr:to>
    <xdr:pic>
      <xdr:nvPicPr>
        <xdr:cNvPr id="1097" name="Picture 29235">
          <a:extLst>
            <a:ext uri="{FF2B5EF4-FFF2-40B4-BE49-F238E27FC236}">
              <a16:creationId xmlns:a16="http://schemas.microsoft.com/office/drawing/2014/main" id="{3706EA7E-1F6E-490B-8744-AF31D688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098" name="Picture 1798">
          <a:extLst>
            <a:ext uri="{FF2B5EF4-FFF2-40B4-BE49-F238E27FC236}">
              <a16:creationId xmlns:a16="http://schemas.microsoft.com/office/drawing/2014/main" id="{5230B4C9-C7F4-44F5-8DAC-18E94928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099" name="Picture 1798">
          <a:extLst>
            <a:ext uri="{FF2B5EF4-FFF2-40B4-BE49-F238E27FC236}">
              <a16:creationId xmlns:a16="http://schemas.microsoft.com/office/drawing/2014/main" id="{CA79007F-E6C4-4BC1-98DC-2DC16732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100" name="Picture 1798">
          <a:extLst>
            <a:ext uri="{FF2B5EF4-FFF2-40B4-BE49-F238E27FC236}">
              <a16:creationId xmlns:a16="http://schemas.microsoft.com/office/drawing/2014/main" id="{635F2E36-BE38-4239-B38A-DA83190C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101" name="Picture 1798">
          <a:extLst>
            <a:ext uri="{FF2B5EF4-FFF2-40B4-BE49-F238E27FC236}">
              <a16:creationId xmlns:a16="http://schemas.microsoft.com/office/drawing/2014/main" id="{85E28753-DA71-43AB-A848-C157771F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102" name="Picture 1798">
          <a:extLst>
            <a:ext uri="{FF2B5EF4-FFF2-40B4-BE49-F238E27FC236}">
              <a16:creationId xmlns:a16="http://schemas.microsoft.com/office/drawing/2014/main" id="{BAC4F638-BF59-409B-BF08-9EAAE63E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103" name="Picture 1798">
          <a:extLst>
            <a:ext uri="{FF2B5EF4-FFF2-40B4-BE49-F238E27FC236}">
              <a16:creationId xmlns:a16="http://schemas.microsoft.com/office/drawing/2014/main" id="{ED53C389-8E94-425B-B764-8CA86BF8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104" name="Picture 1798">
          <a:extLst>
            <a:ext uri="{FF2B5EF4-FFF2-40B4-BE49-F238E27FC236}">
              <a16:creationId xmlns:a16="http://schemas.microsoft.com/office/drawing/2014/main" id="{45CDC8B5-D09B-4DC4-A617-1E294881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105" name="Picture 1798">
          <a:extLst>
            <a:ext uri="{FF2B5EF4-FFF2-40B4-BE49-F238E27FC236}">
              <a16:creationId xmlns:a16="http://schemas.microsoft.com/office/drawing/2014/main" id="{44C94802-7303-4D07-93E4-37D42068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19050</xdr:rowOff>
    </xdr:to>
    <xdr:pic>
      <xdr:nvPicPr>
        <xdr:cNvPr id="1106" name="Picture 29235">
          <a:extLst>
            <a:ext uri="{FF2B5EF4-FFF2-40B4-BE49-F238E27FC236}">
              <a16:creationId xmlns:a16="http://schemas.microsoft.com/office/drawing/2014/main" id="{A2823AAD-3C95-4B8A-911C-28864120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107" name="Picture 1798">
          <a:extLst>
            <a:ext uri="{FF2B5EF4-FFF2-40B4-BE49-F238E27FC236}">
              <a16:creationId xmlns:a16="http://schemas.microsoft.com/office/drawing/2014/main" id="{0FD539C7-E00A-4F04-9F57-9CE3F9D4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108" name="Picture 1798">
          <a:extLst>
            <a:ext uri="{FF2B5EF4-FFF2-40B4-BE49-F238E27FC236}">
              <a16:creationId xmlns:a16="http://schemas.microsoft.com/office/drawing/2014/main" id="{73C76580-CB70-4D8D-85C2-1625CF5E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109" name="Picture 1798">
          <a:extLst>
            <a:ext uri="{FF2B5EF4-FFF2-40B4-BE49-F238E27FC236}">
              <a16:creationId xmlns:a16="http://schemas.microsoft.com/office/drawing/2014/main" id="{247FB5D1-C2AC-4E1A-B338-EC354665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110" name="Picture 1787">
          <a:extLst>
            <a:ext uri="{FF2B5EF4-FFF2-40B4-BE49-F238E27FC236}">
              <a16:creationId xmlns:a16="http://schemas.microsoft.com/office/drawing/2014/main" id="{A7C5357C-4F24-4C9A-B6CE-7812C455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111" name="Picture 1787">
          <a:extLst>
            <a:ext uri="{FF2B5EF4-FFF2-40B4-BE49-F238E27FC236}">
              <a16:creationId xmlns:a16="http://schemas.microsoft.com/office/drawing/2014/main" id="{612EE394-D8E6-4002-9CAB-76B9CEE7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2" name="Picture 9239">
          <a:extLst>
            <a:ext uri="{FF2B5EF4-FFF2-40B4-BE49-F238E27FC236}">
              <a16:creationId xmlns:a16="http://schemas.microsoft.com/office/drawing/2014/main" id="{CD3C8323-EA65-4D57-844A-B9AC2874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13" name="Picture 9239">
          <a:extLst>
            <a:ext uri="{FF2B5EF4-FFF2-40B4-BE49-F238E27FC236}">
              <a16:creationId xmlns:a16="http://schemas.microsoft.com/office/drawing/2014/main" id="{38CCECC8-2CF0-499C-AB17-FCBAFB11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14" name="Picture 9239">
          <a:extLst>
            <a:ext uri="{FF2B5EF4-FFF2-40B4-BE49-F238E27FC236}">
              <a16:creationId xmlns:a16="http://schemas.microsoft.com/office/drawing/2014/main" id="{EF622F9D-8347-49B8-AEFB-CF2352E3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15" name="Picture 9239">
          <a:extLst>
            <a:ext uri="{FF2B5EF4-FFF2-40B4-BE49-F238E27FC236}">
              <a16:creationId xmlns:a16="http://schemas.microsoft.com/office/drawing/2014/main" id="{182AE412-F9D1-45DC-A878-0E5728A5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116" name="Picture 9239">
          <a:extLst>
            <a:ext uri="{FF2B5EF4-FFF2-40B4-BE49-F238E27FC236}">
              <a16:creationId xmlns:a16="http://schemas.microsoft.com/office/drawing/2014/main" id="{6702E1BD-9FDB-4541-A43D-72057A36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117" name="Picture 9239">
          <a:extLst>
            <a:ext uri="{FF2B5EF4-FFF2-40B4-BE49-F238E27FC236}">
              <a16:creationId xmlns:a16="http://schemas.microsoft.com/office/drawing/2014/main" id="{8B042225-4111-46AB-9E14-742CCC90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18" name="Picture 9239">
          <a:extLst>
            <a:ext uri="{FF2B5EF4-FFF2-40B4-BE49-F238E27FC236}">
              <a16:creationId xmlns:a16="http://schemas.microsoft.com/office/drawing/2014/main" id="{A28F4639-29A7-48D6-AC04-7FE552FF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19" name="Picture 9239">
          <a:extLst>
            <a:ext uri="{FF2B5EF4-FFF2-40B4-BE49-F238E27FC236}">
              <a16:creationId xmlns:a16="http://schemas.microsoft.com/office/drawing/2014/main" id="{95EE676B-F473-4D02-BC23-9F0F1CC4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120" name="Picture 9239">
          <a:extLst>
            <a:ext uri="{FF2B5EF4-FFF2-40B4-BE49-F238E27FC236}">
              <a16:creationId xmlns:a16="http://schemas.microsoft.com/office/drawing/2014/main" id="{EF7ED759-7C23-4E9F-81EF-0D6FA176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121" name="Picture 9239">
          <a:extLst>
            <a:ext uri="{FF2B5EF4-FFF2-40B4-BE49-F238E27FC236}">
              <a16:creationId xmlns:a16="http://schemas.microsoft.com/office/drawing/2014/main" id="{BD849548-FD15-4C97-BDAD-A09EAE05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122" name="Picture 9239">
          <a:extLst>
            <a:ext uri="{FF2B5EF4-FFF2-40B4-BE49-F238E27FC236}">
              <a16:creationId xmlns:a16="http://schemas.microsoft.com/office/drawing/2014/main" id="{E87DFF47-549F-4011-A9C7-1A9A5BB8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23" name="Picture 9239">
          <a:extLst>
            <a:ext uri="{FF2B5EF4-FFF2-40B4-BE49-F238E27FC236}">
              <a16:creationId xmlns:a16="http://schemas.microsoft.com/office/drawing/2014/main" id="{F9BF0AB5-5CD6-4004-AB77-F8C0EC7E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124" name="Picture 9239">
          <a:extLst>
            <a:ext uri="{FF2B5EF4-FFF2-40B4-BE49-F238E27FC236}">
              <a16:creationId xmlns:a16="http://schemas.microsoft.com/office/drawing/2014/main" id="{35198639-DE9E-46F2-A3C8-80374304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125" name="Picture 9239">
          <a:extLst>
            <a:ext uri="{FF2B5EF4-FFF2-40B4-BE49-F238E27FC236}">
              <a16:creationId xmlns:a16="http://schemas.microsoft.com/office/drawing/2014/main" id="{2A0662D9-2A0A-4C89-BB9A-75DDB70B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126" name="Picture 9239">
          <a:extLst>
            <a:ext uri="{FF2B5EF4-FFF2-40B4-BE49-F238E27FC236}">
              <a16:creationId xmlns:a16="http://schemas.microsoft.com/office/drawing/2014/main" id="{DEE17704-5725-4DE0-84ED-FCAF751D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127" name="Picture 9239">
          <a:extLst>
            <a:ext uri="{FF2B5EF4-FFF2-40B4-BE49-F238E27FC236}">
              <a16:creationId xmlns:a16="http://schemas.microsoft.com/office/drawing/2014/main" id="{81602E5A-C891-43F0-BE81-074192A8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128" name="Picture 9239">
          <a:extLst>
            <a:ext uri="{FF2B5EF4-FFF2-40B4-BE49-F238E27FC236}">
              <a16:creationId xmlns:a16="http://schemas.microsoft.com/office/drawing/2014/main" id="{AC1B1CEF-F2C0-4EB5-AED5-1156DE6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129" name="Picture 9239">
          <a:extLst>
            <a:ext uri="{FF2B5EF4-FFF2-40B4-BE49-F238E27FC236}">
              <a16:creationId xmlns:a16="http://schemas.microsoft.com/office/drawing/2014/main" id="{CBD367B3-7022-4CF6-9240-C5D866EB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130" name="Picture 9239">
          <a:extLst>
            <a:ext uri="{FF2B5EF4-FFF2-40B4-BE49-F238E27FC236}">
              <a16:creationId xmlns:a16="http://schemas.microsoft.com/office/drawing/2014/main" id="{1C734127-A419-4E87-816A-51D0BBFD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131" name="Picture 9239">
          <a:extLst>
            <a:ext uri="{FF2B5EF4-FFF2-40B4-BE49-F238E27FC236}">
              <a16:creationId xmlns:a16="http://schemas.microsoft.com/office/drawing/2014/main" id="{302473D8-7300-48F1-82F7-1EEDB9E0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132" name="Picture 9239">
          <a:extLst>
            <a:ext uri="{FF2B5EF4-FFF2-40B4-BE49-F238E27FC236}">
              <a16:creationId xmlns:a16="http://schemas.microsoft.com/office/drawing/2014/main" id="{853D159A-7B4F-4568-B2DD-BBCE2D3F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133" name="Picture 9239">
          <a:extLst>
            <a:ext uri="{FF2B5EF4-FFF2-40B4-BE49-F238E27FC236}">
              <a16:creationId xmlns:a16="http://schemas.microsoft.com/office/drawing/2014/main" id="{5DE9A9BC-297C-4864-9BC0-0AB25686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134" name="Picture 9239">
          <a:extLst>
            <a:ext uri="{FF2B5EF4-FFF2-40B4-BE49-F238E27FC236}">
              <a16:creationId xmlns:a16="http://schemas.microsoft.com/office/drawing/2014/main" id="{458B8085-80FE-4AFE-86D9-8EF46392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35" name="Picture 4273">
          <a:extLst>
            <a:ext uri="{FF2B5EF4-FFF2-40B4-BE49-F238E27FC236}">
              <a16:creationId xmlns:a16="http://schemas.microsoft.com/office/drawing/2014/main" id="{17DCF283-59FA-4BF5-9371-9B8DDC4E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36" name="Picture 1798">
          <a:extLst>
            <a:ext uri="{FF2B5EF4-FFF2-40B4-BE49-F238E27FC236}">
              <a16:creationId xmlns:a16="http://schemas.microsoft.com/office/drawing/2014/main" id="{025916AB-827F-4BEB-9D8D-16BBD02F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37" name="Picture 1798">
          <a:extLst>
            <a:ext uri="{FF2B5EF4-FFF2-40B4-BE49-F238E27FC236}">
              <a16:creationId xmlns:a16="http://schemas.microsoft.com/office/drawing/2014/main" id="{B0ACC1BE-EE47-4C7B-ABCC-28DF84A2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38" name="Picture 1798">
          <a:extLst>
            <a:ext uri="{FF2B5EF4-FFF2-40B4-BE49-F238E27FC236}">
              <a16:creationId xmlns:a16="http://schemas.microsoft.com/office/drawing/2014/main" id="{E84935D2-CB34-4ECA-B437-7463BFBD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39" name="Picture 1798">
          <a:extLst>
            <a:ext uri="{FF2B5EF4-FFF2-40B4-BE49-F238E27FC236}">
              <a16:creationId xmlns:a16="http://schemas.microsoft.com/office/drawing/2014/main" id="{711A8225-8757-4F5B-B41F-6C723BFB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40" name="Picture 1798">
          <a:extLst>
            <a:ext uri="{FF2B5EF4-FFF2-40B4-BE49-F238E27FC236}">
              <a16:creationId xmlns:a16="http://schemas.microsoft.com/office/drawing/2014/main" id="{3C13C157-176C-4E2E-B0D1-E8F22D2D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19050</xdr:rowOff>
    </xdr:to>
    <xdr:pic>
      <xdr:nvPicPr>
        <xdr:cNvPr id="1141" name="Picture 29235">
          <a:extLst>
            <a:ext uri="{FF2B5EF4-FFF2-40B4-BE49-F238E27FC236}">
              <a16:creationId xmlns:a16="http://schemas.microsoft.com/office/drawing/2014/main" id="{C2567687-E414-467F-A580-993F6C7B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42" name="Picture 1798">
          <a:extLst>
            <a:ext uri="{FF2B5EF4-FFF2-40B4-BE49-F238E27FC236}">
              <a16:creationId xmlns:a16="http://schemas.microsoft.com/office/drawing/2014/main" id="{73328767-6268-4A86-AA7B-70B43A61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43" name="Picture 1798">
          <a:extLst>
            <a:ext uri="{FF2B5EF4-FFF2-40B4-BE49-F238E27FC236}">
              <a16:creationId xmlns:a16="http://schemas.microsoft.com/office/drawing/2014/main" id="{4DB848F0-2811-4583-9213-570CB46A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44" name="Picture 1798">
          <a:extLst>
            <a:ext uri="{FF2B5EF4-FFF2-40B4-BE49-F238E27FC236}">
              <a16:creationId xmlns:a16="http://schemas.microsoft.com/office/drawing/2014/main" id="{261F0B31-B056-4D04-88D7-51C2BC29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19050</xdr:rowOff>
    </xdr:to>
    <xdr:pic>
      <xdr:nvPicPr>
        <xdr:cNvPr id="1145" name="Picture 29235">
          <a:extLst>
            <a:ext uri="{FF2B5EF4-FFF2-40B4-BE49-F238E27FC236}">
              <a16:creationId xmlns:a16="http://schemas.microsoft.com/office/drawing/2014/main" id="{95539790-43E0-445B-9B32-111BD70B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46" name="Picture 1798">
          <a:extLst>
            <a:ext uri="{FF2B5EF4-FFF2-40B4-BE49-F238E27FC236}">
              <a16:creationId xmlns:a16="http://schemas.microsoft.com/office/drawing/2014/main" id="{5ABB58AF-4F4E-4874-9F97-3AFF71BE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47" name="Picture 1798">
          <a:extLst>
            <a:ext uri="{FF2B5EF4-FFF2-40B4-BE49-F238E27FC236}">
              <a16:creationId xmlns:a16="http://schemas.microsoft.com/office/drawing/2014/main" id="{DF859D1A-5ABC-4E14-ACBC-39130A71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48" name="Picture 1798">
          <a:extLst>
            <a:ext uri="{FF2B5EF4-FFF2-40B4-BE49-F238E27FC236}">
              <a16:creationId xmlns:a16="http://schemas.microsoft.com/office/drawing/2014/main" id="{10128EF7-7FEE-43F5-A4C0-62B90355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19050</xdr:rowOff>
    </xdr:to>
    <xdr:pic>
      <xdr:nvPicPr>
        <xdr:cNvPr id="1149" name="Picture 29235">
          <a:extLst>
            <a:ext uri="{FF2B5EF4-FFF2-40B4-BE49-F238E27FC236}">
              <a16:creationId xmlns:a16="http://schemas.microsoft.com/office/drawing/2014/main" id="{C1A0B0AE-0A31-4260-9662-604609B9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50" name="Picture 1798">
          <a:extLst>
            <a:ext uri="{FF2B5EF4-FFF2-40B4-BE49-F238E27FC236}">
              <a16:creationId xmlns:a16="http://schemas.microsoft.com/office/drawing/2014/main" id="{6FAC6EC0-2E98-485C-BE94-66620454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51" name="Picture 1798">
          <a:extLst>
            <a:ext uri="{FF2B5EF4-FFF2-40B4-BE49-F238E27FC236}">
              <a16:creationId xmlns:a16="http://schemas.microsoft.com/office/drawing/2014/main" id="{88B71E1A-72A8-4BE5-A7A3-03A9A907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52" name="Picture 1798">
          <a:extLst>
            <a:ext uri="{FF2B5EF4-FFF2-40B4-BE49-F238E27FC236}">
              <a16:creationId xmlns:a16="http://schemas.microsoft.com/office/drawing/2014/main" id="{C1A7B681-8E11-499D-A8A7-606C9C76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19050</xdr:rowOff>
    </xdr:to>
    <xdr:pic>
      <xdr:nvPicPr>
        <xdr:cNvPr id="1153" name="Picture 29235">
          <a:extLst>
            <a:ext uri="{FF2B5EF4-FFF2-40B4-BE49-F238E27FC236}">
              <a16:creationId xmlns:a16="http://schemas.microsoft.com/office/drawing/2014/main" id="{F890CEA9-C093-4D30-A442-1683FA37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54" name="Picture 1798">
          <a:extLst>
            <a:ext uri="{FF2B5EF4-FFF2-40B4-BE49-F238E27FC236}">
              <a16:creationId xmlns:a16="http://schemas.microsoft.com/office/drawing/2014/main" id="{AC408542-30A3-417E-8BE2-551380EC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55" name="Picture 1798">
          <a:extLst>
            <a:ext uri="{FF2B5EF4-FFF2-40B4-BE49-F238E27FC236}">
              <a16:creationId xmlns:a16="http://schemas.microsoft.com/office/drawing/2014/main" id="{BDA1EF89-E546-46B9-9890-3E36C60F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56" name="Picture 1798">
          <a:extLst>
            <a:ext uri="{FF2B5EF4-FFF2-40B4-BE49-F238E27FC236}">
              <a16:creationId xmlns:a16="http://schemas.microsoft.com/office/drawing/2014/main" id="{AD212458-0DA3-4000-AD7B-19AE6E40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57" name="Picture 1787">
          <a:extLst>
            <a:ext uri="{FF2B5EF4-FFF2-40B4-BE49-F238E27FC236}">
              <a16:creationId xmlns:a16="http://schemas.microsoft.com/office/drawing/2014/main" id="{68A2F92E-6EC4-4EA1-AC53-2B181C84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58" name="Picture 1787">
          <a:extLst>
            <a:ext uri="{FF2B5EF4-FFF2-40B4-BE49-F238E27FC236}">
              <a16:creationId xmlns:a16="http://schemas.microsoft.com/office/drawing/2014/main" id="{A3898229-EA3B-42B0-97D6-812AC6D8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59" name="Picture 1798">
          <a:extLst>
            <a:ext uri="{FF2B5EF4-FFF2-40B4-BE49-F238E27FC236}">
              <a16:creationId xmlns:a16="http://schemas.microsoft.com/office/drawing/2014/main" id="{DC96A20F-6882-4BE2-B893-05D78707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60" name="Picture 1798">
          <a:extLst>
            <a:ext uri="{FF2B5EF4-FFF2-40B4-BE49-F238E27FC236}">
              <a16:creationId xmlns:a16="http://schemas.microsoft.com/office/drawing/2014/main" id="{3187F544-015C-4043-ADBB-3A6FC353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19050</xdr:rowOff>
    </xdr:to>
    <xdr:pic>
      <xdr:nvPicPr>
        <xdr:cNvPr id="1161" name="Picture 29235">
          <a:extLst>
            <a:ext uri="{FF2B5EF4-FFF2-40B4-BE49-F238E27FC236}">
              <a16:creationId xmlns:a16="http://schemas.microsoft.com/office/drawing/2014/main" id="{C91D08BD-E8BB-4E3C-A5BA-7C45B000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62" name="Picture 1798">
          <a:extLst>
            <a:ext uri="{FF2B5EF4-FFF2-40B4-BE49-F238E27FC236}">
              <a16:creationId xmlns:a16="http://schemas.microsoft.com/office/drawing/2014/main" id="{DA5BC458-36FA-4793-88D5-CA046C0B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63" name="Picture 1798">
          <a:extLst>
            <a:ext uri="{FF2B5EF4-FFF2-40B4-BE49-F238E27FC236}">
              <a16:creationId xmlns:a16="http://schemas.microsoft.com/office/drawing/2014/main" id="{E5DE346F-B854-492E-944B-35A5891E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64" name="Picture 1798">
          <a:extLst>
            <a:ext uri="{FF2B5EF4-FFF2-40B4-BE49-F238E27FC236}">
              <a16:creationId xmlns:a16="http://schemas.microsoft.com/office/drawing/2014/main" id="{1CCA611B-A6FC-41A1-B297-3FCEE735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19050</xdr:rowOff>
    </xdr:to>
    <xdr:pic>
      <xdr:nvPicPr>
        <xdr:cNvPr id="1165" name="Picture 29235">
          <a:extLst>
            <a:ext uri="{FF2B5EF4-FFF2-40B4-BE49-F238E27FC236}">
              <a16:creationId xmlns:a16="http://schemas.microsoft.com/office/drawing/2014/main" id="{A366FA1B-BBFF-48C3-96C5-C0399D3C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66" name="Picture 1798">
          <a:extLst>
            <a:ext uri="{FF2B5EF4-FFF2-40B4-BE49-F238E27FC236}">
              <a16:creationId xmlns:a16="http://schemas.microsoft.com/office/drawing/2014/main" id="{AEFAF4DE-5501-458C-96CE-AF692105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67" name="Picture 1798">
          <a:extLst>
            <a:ext uri="{FF2B5EF4-FFF2-40B4-BE49-F238E27FC236}">
              <a16:creationId xmlns:a16="http://schemas.microsoft.com/office/drawing/2014/main" id="{6084FD3D-5059-40A6-8483-24260DCD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68" name="Picture 1798">
          <a:extLst>
            <a:ext uri="{FF2B5EF4-FFF2-40B4-BE49-F238E27FC236}">
              <a16:creationId xmlns:a16="http://schemas.microsoft.com/office/drawing/2014/main" id="{56E417E1-BD77-4719-A2A3-DF080F50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169" name="Picture 1787">
          <a:extLst>
            <a:ext uri="{FF2B5EF4-FFF2-40B4-BE49-F238E27FC236}">
              <a16:creationId xmlns:a16="http://schemas.microsoft.com/office/drawing/2014/main" id="{12EA34CB-00CC-4996-9AD1-DB98341C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70" name="Picture 1798">
          <a:extLst>
            <a:ext uri="{FF2B5EF4-FFF2-40B4-BE49-F238E27FC236}">
              <a16:creationId xmlns:a16="http://schemas.microsoft.com/office/drawing/2014/main" id="{46599BFF-DC56-4460-A844-AEBB9E93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71" name="Picture 1798">
          <a:extLst>
            <a:ext uri="{FF2B5EF4-FFF2-40B4-BE49-F238E27FC236}">
              <a16:creationId xmlns:a16="http://schemas.microsoft.com/office/drawing/2014/main" id="{849462B1-D1BF-4D39-8AF6-53952F18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19050</xdr:rowOff>
    </xdr:to>
    <xdr:pic>
      <xdr:nvPicPr>
        <xdr:cNvPr id="1172" name="Picture 29235">
          <a:extLst>
            <a:ext uri="{FF2B5EF4-FFF2-40B4-BE49-F238E27FC236}">
              <a16:creationId xmlns:a16="http://schemas.microsoft.com/office/drawing/2014/main" id="{36360425-3D98-4CB0-99F1-5B4374F5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73" name="Picture 1798">
          <a:extLst>
            <a:ext uri="{FF2B5EF4-FFF2-40B4-BE49-F238E27FC236}">
              <a16:creationId xmlns:a16="http://schemas.microsoft.com/office/drawing/2014/main" id="{820C89EA-B29A-4E30-80AD-9D19F210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74" name="Picture 1798">
          <a:extLst>
            <a:ext uri="{FF2B5EF4-FFF2-40B4-BE49-F238E27FC236}">
              <a16:creationId xmlns:a16="http://schemas.microsoft.com/office/drawing/2014/main" id="{558F9578-35C5-4648-8232-5EB72516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75" name="Picture 1798">
          <a:extLst>
            <a:ext uri="{FF2B5EF4-FFF2-40B4-BE49-F238E27FC236}">
              <a16:creationId xmlns:a16="http://schemas.microsoft.com/office/drawing/2014/main" id="{BEDCA102-C550-42C7-A8CC-0447BDDD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19050</xdr:rowOff>
    </xdr:to>
    <xdr:pic>
      <xdr:nvPicPr>
        <xdr:cNvPr id="1176" name="Picture 29235">
          <a:extLst>
            <a:ext uri="{FF2B5EF4-FFF2-40B4-BE49-F238E27FC236}">
              <a16:creationId xmlns:a16="http://schemas.microsoft.com/office/drawing/2014/main" id="{183215E3-AE31-49D1-A955-0254C1C8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77" name="Picture 1798">
          <a:extLst>
            <a:ext uri="{FF2B5EF4-FFF2-40B4-BE49-F238E27FC236}">
              <a16:creationId xmlns:a16="http://schemas.microsoft.com/office/drawing/2014/main" id="{AC1843E9-C06E-4028-BB0B-243F7B5F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78" name="Picture 1798">
          <a:extLst>
            <a:ext uri="{FF2B5EF4-FFF2-40B4-BE49-F238E27FC236}">
              <a16:creationId xmlns:a16="http://schemas.microsoft.com/office/drawing/2014/main" id="{BD998CF7-F009-430E-89E5-7046E9E9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79" name="Picture 1798">
          <a:extLst>
            <a:ext uri="{FF2B5EF4-FFF2-40B4-BE49-F238E27FC236}">
              <a16:creationId xmlns:a16="http://schemas.microsoft.com/office/drawing/2014/main" id="{F2A24A50-99E5-4D6C-AC3E-9D4B7F75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180" name="Picture 1787">
          <a:extLst>
            <a:ext uri="{FF2B5EF4-FFF2-40B4-BE49-F238E27FC236}">
              <a16:creationId xmlns:a16="http://schemas.microsoft.com/office/drawing/2014/main" id="{33AB3C76-D414-4A6F-AEBD-2A551B0F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81" name="Picture 4273">
          <a:extLst>
            <a:ext uri="{FF2B5EF4-FFF2-40B4-BE49-F238E27FC236}">
              <a16:creationId xmlns:a16="http://schemas.microsoft.com/office/drawing/2014/main" id="{2ED912FA-EFD0-4696-BB35-E894C05D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82" name="Picture 1798">
          <a:extLst>
            <a:ext uri="{FF2B5EF4-FFF2-40B4-BE49-F238E27FC236}">
              <a16:creationId xmlns:a16="http://schemas.microsoft.com/office/drawing/2014/main" id="{3F08026B-BE3B-49B4-A5CA-F3F3BD20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183" name="Picture 1798">
          <a:extLst>
            <a:ext uri="{FF2B5EF4-FFF2-40B4-BE49-F238E27FC236}">
              <a16:creationId xmlns:a16="http://schemas.microsoft.com/office/drawing/2014/main" id="{9D336842-5940-4684-A2B2-AC8561C4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84" name="Picture 1798">
          <a:extLst>
            <a:ext uri="{FF2B5EF4-FFF2-40B4-BE49-F238E27FC236}">
              <a16:creationId xmlns:a16="http://schemas.microsoft.com/office/drawing/2014/main" id="{C30BE26C-28FF-4F29-BCD7-4F8E9515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185" name="Picture 1798">
          <a:extLst>
            <a:ext uri="{FF2B5EF4-FFF2-40B4-BE49-F238E27FC236}">
              <a16:creationId xmlns:a16="http://schemas.microsoft.com/office/drawing/2014/main" id="{BFD05359-73E5-46B4-A09B-129C5F65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86" name="Picture 1798">
          <a:extLst>
            <a:ext uri="{FF2B5EF4-FFF2-40B4-BE49-F238E27FC236}">
              <a16:creationId xmlns:a16="http://schemas.microsoft.com/office/drawing/2014/main" id="{1AF6530B-8C74-4097-81EC-BC19F8D4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19050</xdr:rowOff>
    </xdr:to>
    <xdr:pic>
      <xdr:nvPicPr>
        <xdr:cNvPr id="1187" name="Picture 29235">
          <a:extLst>
            <a:ext uri="{FF2B5EF4-FFF2-40B4-BE49-F238E27FC236}">
              <a16:creationId xmlns:a16="http://schemas.microsoft.com/office/drawing/2014/main" id="{57D67305-14FB-49E7-BB9E-19A44C8D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88" name="Picture 1798">
          <a:extLst>
            <a:ext uri="{FF2B5EF4-FFF2-40B4-BE49-F238E27FC236}">
              <a16:creationId xmlns:a16="http://schemas.microsoft.com/office/drawing/2014/main" id="{4135607C-2F54-40FC-99D4-B2DD56D1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89" name="Picture 1798">
          <a:extLst>
            <a:ext uri="{FF2B5EF4-FFF2-40B4-BE49-F238E27FC236}">
              <a16:creationId xmlns:a16="http://schemas.microsoft.com/office/drawing/2014/main" id="{3FCA6F85-9556-4D1D-BB25-95BFF9A9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90" name="Picture 1798">
          <a:extLst>
            <a:ext uri="{FF2B5EF4-FFF2-40B4-BE49-F238E27FC236}">
              <a16:creationId xmlns:a16="http://schemas.microsoft.com/office/drawing/2014/main" id="{207A3CBF-4BD6-4F08-BC77-4FF54DC4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19050</xdr:rowOff>
    </xdr:to>
    <xdr:pic>
      <xdr:nvPicPr>
        <xdr:cNvPr id="1191" name="Picture 29235">
          <a:extLst>
            <a:ext uri="{FF2B5EF4-FFF2-40B4-BE49-F238E27FC236}">
              <a16:creationId xmlns:a16="http://schemas.microsoft.com/office/drawing/2014/main" id="{484E980B-DD08-41B0-AA4F-5D0229C6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192" name="Picture 1798">
          <a:extLst>
            <a:ext uri="{FF2B5EF4-FFF2-40B4-BE49-F238E27FC236}">
              <a16:creationId xmlns:a16="http://schemas.microsoft.com/office/drawing/2014/main" id="{514A032F-7A25-4AF0-9874-B46FE182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193" name="Picture 1798">
          <a:extLst>
            <a:ext uri="{FF2B5EF4-FFF2-40B4-BE49-F238E27FC236}">
              <a16:creationId xmlns:a16="http://schemas.microsoft.com/office/drawing/2014/main" id="{B75268B4-E39A-4A5A-8EE0-987816F4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194" name="Picture 1798">
          <a:extLst>
            <a:ext uri="{FF2B5EF4-FFF2-40B4-BE49-F238E27FC236}">
              <a16:creationId xmlns:a16="http://schemas.microsoft.com/office/drawing/2014/main" id="{D7E19144-DB68-41D4-AAE0-40965E08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19050</xdr:rowOff>
    </xdr:to>
    <xdr:pic>
      <xdr:nvPicPr>
        <xdr:cNvPr id="1195" name="Picture 29235">
          <a:extLst>
            <a:ext uri="{FF2B5EF4-FFF2-40B4-BE49-F238E27FC236}">
              <a16:creationId xmlns:a16="http://schemas.microsoft.com/office/drawing/2014/main" id="{2542D286-89E8-433C-8799-469E7756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96" name="Picture 1798">
          <a:extLst>
            <a:ext uri="{FF2B5EF4-FFF2-40B4-BE49-F238E27FC236}">
              <a16:creationId xmlns:a16="http://schemas.microsoft.com/office/drawing/2014/main" id="{F762D351-38E2-44CA-9163-CBD3DC01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97" name="Picture 1798">
          <a:extLst>
            <a:ext uri="{FF2B5EF4-FFF2-40B4-BE49-F238E27FC236}">
              <a16:creationId xmlns:a16="http://schemas.microsoft.com/office/drawing/2014/main" id="{BB98B56C-BB5C-4C30-A70E-15B058C9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198" name="Picture 1798">
          <a:extLst>
            <a:ext uri="{FF2B5EF4-FFF2-40B4-BE49-F238E27FC236}">
              <a16:creationId xmlns:a16="http://schemas.microsoft.com/office/drawing/2014/main" id="{C40D5EF7-19DF-4770-8FC3-6938D135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19050</xdr:rowOff>
    </xdr:to>
    <xdr:pic>
      <xdr:nvPicPr>
        <xdr:cNvPr id="1199" name="Picture 29235">
          <a:extLst>
            <a:ext uri="{FF2B5EF4-FFF2-40B4-BE49-F238E27FC236}">
              <a16:creationId xmlns:a16="http://schemas.microsoft.com/office/drawing/2014/main" id="{C9306B9F-5317-493B-840C-2C21B549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00" name="Picture 1798">
          <a:extLst>
            <a:ext uri="{FF2B5EF4-FFF2-40B4-BE49-F238E27FC236}">
              <a16:creationId xmlns:a16="http://schemas.microsoft.com/office/drawing/2014/main" id="{371D1303-E8F9-47B0-A4DE-F52509B7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01" name="Picture 1798">
          <a:extLst>
            <a:ext uri="{FF2B5EF4-FFF2-40B4-BE49-F238E27FC236}">
              <a16:creationId xmlns:a16="http://schemas.microsoft.com/office/drawing/2014/main" id="{1CAF58B4-AC78-422A-8742-7100E0A8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02" name="Picture 1798">
          <a:extLst>
            <a:ext uri="{FF2B5EF4-FFF2-40B4-BE49-F238E27FC236}">
              <a16:creationId xmlns:a16="http://schemas.microsoft.com/office/drawing/2014/main" id="{CF7E21CD-7E78-40F1-891E-3D409275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03" name="Picture 1787">
          <a:extLst>
            <a:ext uri="{FF2B5EF4-FFF2-40B4-BE49-F238E27FC236}">
              <a16:creationId xmlns:a16="http://schemas.microsoft.com/office/drawing/2014/main" id="{BDCCAEFF-8F1B-40A0-9951-20EC8A01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04" name="Picture 1787">
          <a:extLst>
            <a:ext uri="{FF2B5EF4-FFF2-40B4-BE49-F238E27FC236}">
              <a16:creationId xmlns:a16="http://schemas.microsoft.com/office/drawing/2014/main" id="{CB0939F3-6EB3-43B4-AD2D-6D2E53B0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05" name="Picture 1798">
          <a:extLst>
            <a:ext uri="{FF2B5EF4-FFF2-40B4-BE49-F238E27FC236}">
              <a16:creationId xmlns:a16="http://schemas.microsoft.com/office/drawing/2014/main" id="{8CB97D15-1506-41BE-A2D5-D4590C39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06" name="Picture 1798">
          <a:extLst>
            <a:ext uri="{FF2B5EF4-FFF2-40B4-BE49-F238E27FC236}">
              <a16:creationId xmlns:a16="http://schemas.microsoft.com/office/drawing/2014/main" id="{4075FF96-B14F-4904-A187-9847A5C4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19050</xdr:rowOff>
    </xdr:to>
    <xdr:pic>
      <xdr:nvPicPr>
        <xdr:cNvPr id="1207" name="Picture 29235">
          <a:extLst>
            <a:ext uri="{FF2B5EF4-FFF2-40B4-BE49-F238E27FC236}">
              <a16:creationId xmlns:a16="http://schemas.microsoft.com/office/drawing/2014/main" id="{4F02084A-F20E-45EF-A0D2-5928FAEC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08" name="Picture 1798">
          <a:extLst>
            <a:ext uri="{FF2B5EF4-FFF2-40B4-BE49-F238E27FC236}">
              <a16:creationId xmlns:a16="http://schemas.microsoft.com/office/drawing/2014/main" id="{8032B6F9-96C5-4D02-89E9-58F296D0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09" name="Picture 1798">
          <a:extLst>
            <a:ext uri="{FF2B5EF4-FFF2-40B4-BE49-F238E27FC236}">
              <a16:creationId xmlns:a16="http://schemas.microsoft.com/office/drawing/2014/main" id="{4EC5427C-ADA3-4F7D-AC40-175C1170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10" name="Picture 1798">
          <a:extLst>
            <a:ext uri="{FF2B5EF4-FFF2-40B4-BE49-F238E27FC236}">
              <a16:creationId xmlns:a16="http://schemas.microsoft.com/office/drawing/2014/main" id="{D2A6311A-188A-4A1C-BEC7-60BCD837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19050</xdr:rowOff>
    </xdr:to>
    <xdr:pic>
      <xdr:nvPicPr>
        <xdr:cNvPr id="1211" name="Picture 29235">
          <a:extLst>
            <a:ext uri="{FF2B5EF4-FFF2-40B4-BE49-F238E27FC236}">
              <a16:creationId xmlns:a16="http://schemas.microsoft.com/office/drawing/2014/main" id="{AACC3AAB-5069-4C3A-9122-CCA31D5B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12" name="Picture 1798">
          <a:extLst>
            <a:ext uri="{FF2B5EF4-FFF2-40B4-BE49-F238E27FC236}">
              <a16:creationId xmlns:a16="http://schemas.microsoft.com/office/drawing/2014/main" id="{826B1054-A2DC-4F19-9964-13264CB1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13" name="Picture 1798">
          <a:extLst>
            <a:ext uri="{FF2B5EF4-FFF2-40B4-BE49-F238E27FC236}">
              <a16:creationId xmlns:a16="http://schemas.microsoft.com/office/drawing/2014/main" id="{1F9A41D7-C601-4B0A-B5AC-31EF0AE3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14" name="Picture 1798">
          <a:extLst>
            <a:ext uri="{FF2B5EF4-FFF2-40B4-BE49-F238E27FC236}">
              <a16:creationId xmlns:a16="http://schemas.microsoft.com/office/drawing/2014/main" id="{21D7CF54-945D-47CB-9B9F-4CA7EFA0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215" name="Picture 1787">
          <a:extLst>
            <a:ext uri="{FF2B5EF4-FFF2-40B4-BE49-F238E27FC236}">
              <a16:creationId xmlns:a16="http://schemas.microsoft.com/office/drawing/2014/main" id="{58502C37-1B2B-43BF-BE08-82B564DD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16" name="Picture 1798">
          <a:extLst>
            <a:ext uri="{FF2B5EF4-FFF2-40B4-BE49-F238E27FC236}">
              <a16:creationId xmlns:a16="http://schemas.microsoft.com/office/drawing/2014/main" id="{E2DB8DCA-709D-4524-A231-9E632B81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17" name="Picture 1798">
          <a:extLst>
            <a:ext uri="{FF2B5EF4-FFF2-40B4-BE49-F238E27FC236}">
              <a16:creationId xmlns:a16="http://schemas.microsoft.com/office/drawing/2014/main" id="{2D84090D-9631-4CE5-9409-58CDC285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19050</xdr:rowOff>
    </xdr:to>
    <xdr:pic>
      <xdr:nvPicPr>
        <xdr:cNvPr id="1218" name="Picture 29235">
          <a:extLst>
            <a:ext uri="{FF2B5EF4-FFF2-40B4-BE49-F238E27FC236}">
              <a16:creationId xmlns:a16="http://schemas.microsoft.com/office/drawing/2014/main" id="{789F2E34-3628-4A7E-A898-0CC48AC5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19" name="Picture 1798">
          <a:extLst>
            <a:ext uri="{FF2B5EF4-FFF2-40B4-BE49-F238E27FC236}">
              <a16:creationId xmlns:a16="http://schemas.microsoft.com/office/drawing/2014/main" id="{EE99DCAD-D983-48EF-9D42-3C1DF56A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20" name="Picture 1798">
          <a:extLst>
            <a:ext uri="{FF2B5EF4-FFF2-40B4-BE49-F238E27FC236}">
              <a16:creationId xmlns:a16="http://schemas.microsoft.com/office/drawing/2014/main" id="{BA6FFEBE-8158-42CE-9840-0B4F7879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21" name="Picture 1798">
          <a:extLst>
            <a:ext uri="{FF2B5EF4-FFF2-40B4-BE49-F238E27FC236}">
              <a16:creationId xmlns:a16="http://schemas.microsoft.com/office/drawing/2014/main" id="{7B2BA258-25AC-4F84-A11F-B6A40C30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19050</xdr:rowOff>
    </xdr:to>
    <xdr:pic>
      <xdr:nvPicPr>
        <xdr:cNvPr id="1222" name="Picture 29235">
          <a:extLst>
            <a:ext uri="{FF2B5EF4-FFF2-40B4-BE49-F238E27FC236}">
              <a16:creationId xmlns:a16="http://schemas.microsoft.com/office/drawing/2014/main" id="{FB095FB4-C018-42A8-917F-90D9DF83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23" name="Picture 1798">
          <a:extLst>
            <a:ext uri="{FF2B5EF4-FFF2-40B4-BE49-F238E27FC236}">
              <a16:creationId xmlns:a16="http://schemas.microsoft.com/office/drawing/2014/main" id="{B84D02E9-A13E-499E-9006-C2B29BB3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24" name="Picture 1798">
          <a:extLst>
            <a:ext uri="{FF2B5EF4-FFF2-40B4-BE49-F238E27FC236}">
              <a16:creationId xmlns:a16="http://schemas.microsoft.com/office/drawing/2014/main" id="{0520D792-257A-481A-841F-7326154B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25" name="Picture 1798">
          <a:extLst>
            <a:ext uri="{FF2B5EF4-FFF2-40B4-BE49-F238E27FC236}">
              <a16:creationId xmlns:a16="http://schemas.microsoft.com/office/drawing/2014/main" id="{CE9A20BA-11C3-4FAC-9423-86E8CF80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26" name="Picture 1787">
          <a:extLst>
            <a:ext uri="{FF2B5EF4-FFF2-40B4-BE49-F238E27FC236}">
              <a16:creationId xmlns:a16="http://schemas.microsoft.com/office/drawing/2014/main" id="{37F35F6E-4B56-4273-88B9-D8916C0D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27" name="Picture 4273">
          <a:extLst>
            <a:ext uri="{FF2B5EF4-FFF2-40B4-BE49-F238E27FC236}">
              <a16:creationId xmlns:a16="http://schemas.microsoft.com/office/drawing/2014/main" id="{3B47F2EA-3424-4425-ABC3-2F4574A7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28" name="Picture 1798">
          <a:extLst>
            <a:ext uri="{FF2B5EF4-FFF2-40B4-BE49-F238E27FC236}">
              <a16:creationId xmlns:a16="http://schemas.microsoft.com/office/drawing/2014/main" id="{0A300A30-E06F-4D30-A64D-5B3F4E3D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29" name="Picture 1798">
          <a:extLst>
            <a:ext uri="{FF2B5EF4-FFF2-40B4-BE49-F238E27FC236}">
              <a16:creationId xmlns:a16="http://schemas.microsoft.com/office/drawing/2014/main" id="{B8B2D2D2-AE43-4F7F-BF18-7C7E4C22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30" name="Picture 1798">
          <a:extLst>
            <a:ext uri="{FF2B5EF4-FFF2-40B4-BE49-F238E27FC236}">
              <a16:creationId xmlns:a16="http://schemas.microsoft.com/office/drawing/2014/main" id="{585D02B3-1B97-4FAC-9BFB-E340B7A0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31" name="Picture 1798">
          <a:extLst>
            <a:ext uri="{FF2B5EF4-FFF2-40B4-BE49-F238E27FC236}">
              <a16:creationId xmlns:a16="http://schemas.microsoft.com/office/drawing/2014/main" id="{F555989C-15C7-4B6C-95A5-2A5DBE83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32" name="Picture 1798">
          <a:extLst>
            <a:ext uri="{FF2B5EF4-FFF2-40B4-BE49-F238E27FC236}">
              <a16:creationId xmlns:a16="http://schemas.microsoft.com/office/drawing/2014/main" id="{F5FDAF34-E954-4EB1-BBB1-6AE723A5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19050</xdr:rowOff>
    </xdr:to>
    <xdr:pic>
      <xdr:nvPicPr>
        <xdr:cNvPr id="1233" name="Picture 29235">
          <a:extLst>
            <a:ext uri="{FF2B5EF4-FFF2-40B4-BE49-F238E27FC236}">
              <a16:creationId xmlns:a16="http://schemas.microsoft.com/office/drawing/2014/main" id="{10B9A5C9-4581-4642-9426-7DADD038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34" name="Picture 1798">
          <a:extLst>
            <a:ext uri="{FF2B5EF4-FFF2-40B4-BE49-F238E27FC236}">
              <a16:creationId xmlns:a16="http://schemas.microsoft.com/office/drawing/2014/main" id="{33390D5E-59A1-4299-965C-48459C73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35" name="Picture 1798">
          <a:extLst>
            <a:ext uri="{FF2B5EF4-FFF2-40B4-BE49-F238E27FC236}">
              <a16:creationId xmlns:a16="http://schemas.microsoft.com/office/drawing/2014/main" id="{C3C18493-94F9-40E6-96C8-747D17BE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36" name="Picture 1798">
          <a:extLst>
            <a:ext uri="{FF2B5EF4-FFF2-40B4-BE49-F238E27FC236}">
              <a16:creationId xmlns:a16="http://schemas.microsoft.com/office/drawing/2014/main" id="{92BD3711-53CE-4CD0-9E72-F936F960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19050</xdr:rowOff>
    </xdr:to>
    <xdr:pic>
      <xdr:nvPicPr>
        <xdr:cNvPr id="1237" name="Picture 29235">
          <a:extLst>
            <a:ext uri="{FF2B5EF4-FFF2-40B4-BE49-F238E27FC236}">
              <a16:creationId xmlns:a16="http://schemas.microsoft.com/office/drawing/2014/main" id="{06AD07DD-ED7C-457E-A1DA-3A700DF3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38" name="Picture 1798">
          <a:extLst>
            <a:ext uri="{FF2B5EF4-FFF2-40B4-BE49-F238E27FC236}">
              <a16:creationId xmlns:a16="http://schemas.microsoft.com/office/drawing/2014/main" id="{0D574251-A984-43A7-8CE4-CFEB5100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39" name="Picture 1798">
          <a:extLst>
            <a:ext uri="{FF2B5EF4-FFF2-40B4-BE49-F238E27FC236}">
              <a16:creationId xmlns:a16="http://schemas.microsoft.com/office/drawing/2014/main" id="{2140D9F7-223D-407C-9F70-25F5322C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40" name="Picture 1798">
          <a:extLst>
            <a:ext uri="{FF2B5EF4-FFF2-40B4-BE49-F238E27FC236}">
              <a16:creationId xmlns:a16="http://schemas.microsoft.com/office/drawing/2014/main" id="{6605F89D-FB20-40AE-8532-69CE449C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19050</xdr:rowOff>
    </xdr:to>
    <xdr:pic>
      <xdr:nvPicPr>
        <xdr:cNvPr id="1241" name="Picture 29235">
          <a:extLst>
            <a:ext uri="{FF2B5EF4-FFF2-40B4-BE49-F238E27FC236}">
              <a16:creationId xmlns:a16="http://schemas.microsoft.com/office/drawing/2014/main" id="{0AC09300-7617-494F-8B5A-9C4D58F2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42" name="Picture 1798">
          <a:extLst>
            <a:ext uri="{FF2B5EF4-FFF2-40B4-BE49-F238E27FC236}">
              <a16:creationId xmlns:a16="http://schemas.microsoft.com/office/drawing/2014/main" id="{FD30B997-FB5D-4BB7-9776-E9F1D223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43" name="Picture 1798">
          <a:extLst>
            <a:ext uri="{FF2B5EF4-FFF2-40B4-BE49-F238E27FC236}">
              <a16:creationId xmlns:a16="http://schemas.microsoft.com/office/drawing/2014/main" id="{CB9FE0F4-8B7E-4E1E-BC41-8C777A96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44" name="Picture 1798">
          <a:extLst>
            <a:ext uri="{FF2B5EF4-FFF2-40B4-BE49-F238E27FC236}">
              <a16:creationId xmlns:a16="http://schemas.microsoft.com/office/drawing/2014/main" id="{C8452DD8-0A24-4D68-8A89-3754F274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19050</xdr:rowOff>
    </xdr:to>
    <xdr:pic>
      <xdr:nvPicPr>
        <xdr:cNvPr id="1245" name="Picture 29235">
          <a:extLst>
            <a:ext uri="{FF2B5EF4-FFF2-40B4-BE49-F238E27FC236}">
              <a16:creationId xmlns:a16="http://schemas.microsoft.com/office/drawing/2014/main" id="{A7AB6CBE-6D55-4300-95AC-9B661A4E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46" name="Picture 1798">
          <a:extLst>
            <a:ext uri="{FF2B5EF4-FFF2-40B4-BE49-F238E27FC236}">
              <a16:creationId xmlns:a16="http://schemas.microsoft.com/office/drawing/2014/main" id="{4DD33234-7682-4D00-B8B5-113E9E4D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47" name="Picture 1798">
          <a:extLst>
            <a:ext uri="{FF2B5EF4-FFF2-40B4-BE49-F238E27FC236}">
              <a16:creationId xmlns:a16="http://schemas.microsoft.com/office/drawing/2014/main" id="{F822C54F-8E3C-46FB-B46A-A67FF0E1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48" name="Picture 1798">
          <a:extLst>
            <a:ext uri="{FF2B5EF4-FFF2-40B4-BE49-F238E27FC236}">
              <a16:creationId xmlns:a16="http://schemas.microsoft.com/office/drawing/2014/main" id="{C821706D-EF8F-491F-94F0-D0D96C30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49" name="Picture 1787">
          <a:extLst>
            <a:ext uri="{FF2B5EF4-FFF2-40B4-BE49-F238E27FC236}">
              <a16:creationId xmlns:a16="http://schemas.microsoft.com/office/drawing/2014/main" id="{30E23131-ADDC-407B-AD78-CC4FAC40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50" name="Picture 1787">
          <a:extLst>
            <a:ext uri="{FF2B5EF4-FFF2-40B4-BE49-F238E27FC236}">
              <a16:creationId xmlns:a16="http://schemas.microsoft.com/office/drawing/2014/main" id="{E58BD1A9-812A-494D-900F-07D37A82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51" name="Picture 1798">
          <a:extLst>
            <a:ext uri="{FF2B5EF4-FFF2-40B4-BE49-F238E27FC236}">
              <a16:creationId xmlns:a16="http://schemas.microsoft.com/office/drawing/2014/main" id="{3CC436AD-DA0C-40C9-964C-CD27F94B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52" name="Picture 1798">
          <a:extLst>
            <a:ext uri="{FF2B5EF4-FFF2-40B4-BE49-F238E27FC236}">
              <a16:creationId xmlns:a16="http://schemas.microsoft.com/office/drawing/2014/main" id="{85DD53C1-260F-48C0-98FC-689B8C3A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19050</xdr:rowOff>
    </xdr:to>
    <xdr:pic>
      <xdr:nvPicPr>
        <xdr:cNvPr id="1253" name="Picture 29235">
          <a:extLst>
            <a:ext uri="{FF2B5EF4-FFF2-40B4-BE49-F238E27FC236}">
              <a16:creationId xmlns:a16="http://schemas.microsoft.com/office/drawing/2014/main" id="{667ACBE5-2A70-4510-9264-C4DD40F5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54" name="Picture 1798">
          <a:extLst>
            <a:ext uri="{FF2B5EF4-FFF2-40B4-BE49-F238E27FC236}">
              <a16:creationId xmlns:a16="http://schemas.microsoft.com/office/drawing/2014/main" id="{1C5AEB47-DF18-4E92-BAC1-432E0DAC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55" name="Picture 1798">
          <a:extLst>
            <a:ext uri="{FF2B5EF4-FFF2-40B4-BE49-F238E27FC236}">
              <a16:creationId xmlns:a16="http://schemas.microsoft.com/office/drawing/2014/main" id="{0242E085-7153-445B-8365-0E109C1A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56" name="Picture 1798">
          <a:extLst>
            <a:ext uri="{FF2B5EF4-FFF2-40B4-BE49-F238E27FC236}">
              <a16:creationId xmlns:a16="http://schemas.microsoft.com/office/drawing/2014/main" id="{5B833E4F-1385-40AD-9EC5-5FA98F33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19050</xdr:rowOff>
    </xdr:to>
    <xdr:pic>
      <xdr:nvPicPr>
        <xdr:cNvPr id="1257" name="Picture 29235">
          <a:extLst>
            <a:ext uri="{FF2B5EF4-FFF2-40B4-BE49-F238E27FC236}">
              <a16:creationId xmlns:a16="http://schemas.microsoft.com/office/drawing/2014/main" id="{DF2396C5-C82D-45F1-A5EA-E72E5790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58" name="Picture 1798">
          <a:extLst>
            <a:ext uri="{FF2B5EF4-FFF2-40B4-BE49-F238E27FC236}">
              <a16:creationId xmlns:a16="http://schemas.microsoft.com/office/drawing/2014/main" id="{78E64B8F-A5E0-40F6-9E05-95FC6475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59" name="Picture 1798">
          <a:extLst>
            <a:ext uri="{FF2B5EF4-FFF2-40B4-BE49-F238E27FC236}">
              <a16:creationId xmlns:a16="http://schemas.microsoft.com/office/drawing/2014/main" id="{71327343-70C6-4FA3-9CF7-037FC7CD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60" name="Picture 1798">
          <a:extLst>
            <a:ext uri="{FF2B5EF4-FFF2-40B4-BE49-F238E27FC236}">
              <a16:creationId xmlns:a16="http://schemas.microsoft.com/office/drawing/2014/main" id="{8A8A6E6B-7318-4025-8E42-E2A63ABA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61" name="Picture 1787">
          <a:extLst>
            <a:ext uri="{FF2B5EF4-FFF2-40B4-BE49-F238E27FC236}">
              <a16:creationId xmlns:a16="http://schemas.microsoft.com/office/drawing/2014/main" id="{E370A4A3-F683-4A17-BC10-15B9E0B6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62" name="Picture 1798">
          <a:extLst>
            <a:ext uri="{FF2B5EF4-FFF2-40B4-BE49-F238E27FC236}">
              <a16:creationId xmlns:a16="http://schemas.microsoft.com/office/drawing/2014/main" id="{2D2CCB22-A957-4B0A-8FCE-36FFBB4C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63" name="Picture 1798">
          <a:extLst>
            <a:ext uri="{FF2B5EF4-FFF2-40B4-BE49-F238E27FC236}">
              <a16:creationId xmlns:a16="http://schemas.microsoft.com/office/drawing/2014/main" id="{E8B54093-80C3-48DF-850B-DC8F53FA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19050</xdr:rowOff>
    </xdr:to>
    <xdr:pic>
      <xdr:nvPicPr>
        <xdr:cNvPr id="1264" name="Picture 29235">
          <a:extLst>
            <a:ext uri="{FF2B5EF4-FFF2-40B4-BE49-F238E27FC236}">
              <a16:creationId xmlns:a16="http://schemas.microsoft.com/office/drawing/2014/main" id="{43ED9670-55D1-45CF-92B3-12BE1704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65" name="Picture 1798">
          <a:extLst>
            <a:ext uri="{FF2B5EF4-FFF2-40B4-BE49-F238E27FC236}">
              <a16:creationId xmlns:a16="http://schemas.microsoft.com/office/drawing/2014/main" id="{3DA1ABDE-45D6-4F6B-B247-BBDC8851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66" name="Picture 1798">
          <a:extLst>
            <a:ext uri="{FF2B5EF4-FFF2-40B4-BE49-F238E27FC236}">
              <a16:creationId xmlns:a16="http://schemas.microsoft.com/office/drawing/2014/main" id="{66452CCC-D1EE-46C1-93B4-C2E27CE5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67" name="Picture 1798">
          <a:extLst>
            <a:ext uri="{FF2B5EF4-FFF2-40B4-BE49-F238E27FC236}">
              <a16:creationId xmlns:a16="http://schemas.microsoft.com/office/drawing/2014/main" id="{4E09DCDF-CE73-4B3E-BCEF-8028E347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19050</xdr:rowOff>
    </xdr:to>
    <xdr:pic>
      <xdr:nvPicPr>
        <xdr:cNvPr id="1268" name="Picture 29235">
          <a:extLst>
            <a:ext uri="{FF2B5EF4-FFF2-40B4-BE49-F238E27FC236}">
              <a16:creationId xmlns:a16="http://schemas.microsoft.com/office/drawing/2014/main" id="{FD8B23AA-1CEA-4F2E-B9CB-2DA72547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69" name="Picture 1798">
          <a:extLst>
            <a:ext uri="{FF2B5EF4-FFF2-40B4-BE49-F238E27FC236}">
              <a16:creationId xmlns:a16="http://schemas.microsoft.com/office/drawing/2014/main" id="{C20DB117-11E0-41DC-B8C6-34FCB61B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70" name="Picture 1798">
          <a:extLst>
            <a:ext uri="{FF2B5EF4-FFF2-40B4-BE49-F238E27FC236}">
              <a16:creationId xmlns:a16="http://schemas.microsoft.com/office/drawing/2014/main" id="{DB63EB2A-194F-4331-8528-37DCC91D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71" name="Picture 1798">
          <a:extLst>
            <a:ext uri="{FF2B5EF4-FFF2-40B4-BE49-F238E27FC236}">
              <a16:creationId xmlns:a16="http://schemas.microsoft.com/office/drawing/2014/main" id="{481B3682-EB7F-4025-A581-80B392EF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72" name="Picture 1787">
          <a:extLst>
            <a:ext uri="{FF2B5EF4-FFF2-40B4-BE49-F238E27FC236}">
              <a16:creationId xmlns:a16="http://schemas.microsoft.com/office/drawing/2014/main" id="{6F81ED19-1B57-48B5-9EC1-0ABAD72D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73" name="Picture 4273">
          <a:extLst>
            <a:ext uri="{FF2B5EF4-FFF2-40B4-BE49-F238E27FC236}">
              <a16:creationId xmlns:a16="http://schemas.microsoft.com/office/drawing/2014/main" id="{9B114EBD-9C3E-4A00-9325-4D2F75C2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74" name="Picture 1798">
          <a:extLst>
            <a:ext uri="{FF2B5EF4-FFF2-40B4-BE49-F238E27FC236}">
              <a16:creationId xmlns:a16="http://schemas.microsoft.com/office/drawing/2014/main" id="{B16B2018-7023-4911-BAD2-FFA13592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75" name="Picture 1798">
          <a:extLst>
            <a:ext uri="{FF2B5EF4-FFF2-40B4-BE49-F238E27FC236}">
              <a16:creationId xmlns:a16="http://schemas.microsoft.com/office/drawing/2014/main" id="{22DECD4C-9C80-4FB5-B2E2-BD2AC31B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76" name="Picture 1798">
          <a:extLst>
            <a:ext uri="{FF2B5EF4-FFF2-40B4-BE49-F238E27FC236}">
              <a16:creationId xmlns:a16="http://schemas.microsoft.com/office/drawing/2014/main" id="{2219F7BB-C49F-46AC-8A59-77B01070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77" name="Picture 1798">
          <a:extLst>
            <a:ext uri="{FF2B5EF4-FFF2-40B4-BE49-F238E27FC236}">
              <a16:creationId xmlns:a16="http://schemas.microsoft.com/office/drawing/2014/main" id="{1C4FF29F-78EA-4F45-8ACA-5BB5C85F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78" name="Picture 1798">
          <a:extLst>
            <a:ext uri="{FF2B5EF4-FFF2-40B4-BE49-F238E27FC236}">
              <a16:creationId xmlns:a16="http://schemas.microsoft.com/office/drawing/2014/main" id="{D9AB097C-A0AF-490F-B063-C7603ABA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1279" name="Picture 29235">
          <a:extLst>
            <a:ext uri="{FF2B5EF4-FFF2-40B4-BE49-F238E27FC236}">
              <a16:creationId xmlns:a16="http://schemas.microsoft.com/office/drawing/2014/main" id="{3F7FAF71-A760-4CC4-AB08-0C96FD74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80" name="Picture 1798">
          <a:extLst>
            <a:ext uri="{FF2B5EF4-FFF2-40B4-BE49-F238E27FC236}">
              <a16:creationId xmlns:a16="http://schemas.microsoft.com/office/drawing/2014/main" id="{F7182FAB-5A05-4CDE-9D8B-2003AEFB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81" name="Picture 1798">
          <a:extLst>
            <a:ext uri="{FF2B5EF4-FFF2-40B4-BE49-F238E27FC236}">
              <a16:creationId xmlns:a16="http://schemas.microsoft.com/office/drawing/2014/main" id="{69331591-FD8B-4651-8F6F-DCA308CF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82" name="Picture 1798">
          <a:extLst>
            <a:ext uri="{FF2B5EF4-FFF2-40B4-BE49-F238E27FC236}">
              <a16:creationId xmlns:a16="http://schemas.microsoft.com/office/drawing/2014/main" id="{18D50A4C-4289-43C3-98B1-10DE7C72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1283" name="Picture 29235">
          <a:extLst>
            <a:ext uri="{FF2B5EF4-FFF2-40B4-BE49-F238E27FC236}">
              <a16:creationId xmlns:a16="http://schemas.microsoft.com/office/drawing/2014/main" id="{DB6DE64E-5AE7-4637-A9D1-39AC1ACD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84" name="Picture 1798">
          <a:extLst>
            <a:ext uri="{FF2B5EF4-FFF2-40B4-BE49-F238E27FC236}">
              <a16:creationId xmlns:a16="http://schemas.microsoft.com/office/drawing/2014/main" id="{F8CFA3FE-FBE8-4B00-947C-DE606188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85" name="Picture 1798">
          <a:extLst>
            <a:ext uri="{FF2B5EF4-FFF2-40B4-BE49-F238E27FC236}">
              <a16:creationId xmlns:a16="http://schemas.microsoft.com/office/drawing/2014/main" id="{F617F3BB-5F9D-432D-BED9-79EB5031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86" name="Picture 1798">
          <a:extLst>
            <a:ext uri="{FF2B5EF4-FFF2-40B4-BE49-F238E27FC236}">
              <a16:creationId xmlns:a16="http://schemas.microsoft.com/office/drawing/2014/main" id="{F05B3846-230D-40DD-84EB-F6A67072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1287" name="Picture 29235">
          <a:extLst>
            <a:ext uri="{FF2B5EF4-FFF2-40B4-BE49-F238E27FC236}">
              <a16:creationId xmlns:a16="http://schemas.microsoft.com/office/drawing/2014/main" id="{E44DFE95-2159-41FE-A622-6FCA1567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88" name="Picture 1798">
          <a:extLst>
            <a:ext uri="{FF2B5EF4-FFF2-40B4-BE49-F238E27FC236}">
              <a16:creationId xmlns:a16="http://schemas.microsoft.com/office/drawing/2014/main" id="{70F309D0-AD94-46A4-AA30-00FEEFEC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89" name="Picture 1798">
          <a:extLst>
            <a:ext uri="{FF2B5EF4-FFF2-40B4-BE49-F238E27FC236}">
              <a16:creationId xmlns:a16="http://schemas.microsoft.com/office/drawing/2014/main" id="{0CED9F30-C7DF-4910-9FE7-F10AA1F8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90" name="Picture 1798">
          <a:extLst>
            <a:ext uri="{FF2B5EF4-FFF2-40B4-BE49-F238E27FC236}">
              <a16:creationId xmlns:a16="http://schemas.microsoft.com/office/drawing/2014/main" id="{DE4C0028-7149-4E4F-908E-ECE49DFD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1291" name="Picture 29235">
          <a:extLst>
            <a:ext uri="{FF2B5EF4-FFF2-40B4-BE49-F238E27FC236}">
              <a16:creationId xmlns:a16="http://schemas.microsoft.com/office/drawing/2014/main" id="{8CDD7F4B-A670-4A6E-BC9B-88480A5B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92" name="Picture 1798">
          <a:extLst>
            <a:ext uri="{FF2B5EF4-FFF2-40B4-BE49-F238E27FC236}">
              <a16:creationId xmlns:a16="http://schemas.microsoft.com/office/drawing/2014/main" id="{76097EE3-4E46-4C09-ADA3-7B8B6B6C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93" name="Picture 1798">
          <a:extLst>
            <a:ext uri="{FF2B5EF4-FFF2-40B4-BE49-F238E27FC236}">
              <a16:creationId xmlns:a16="http://schemas.microsoft.com/office/drawing/2014/main" id="{8D22C8AE-03BE-4AD3-A33D-2C709678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94" name="Picture 1798">
          <a:extLst>
            <a:ext uri="{FF2B5EF4-FFF2-40B4-BE49-F238E27FC236}">
              <a16:creationId xmlns:a16="http://schemas.microsoft.com/office/drawing/2014/main" id="{FAEE7B60-FD6C-4863-9AA6-58E4996D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95" name="Picture 1787">
          <a:extLst>
            <a:ext uri="{FF2B5EF4-FFF2-40B4-BE49-F238E27FC236}">
              <a16:creationId xmlns:a16="http://schemas.microsoft.com/office/drawing/2014/main" id="{9A0D1105-35B6-4E26-B497-6D214259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96" name="Picture 1787">
          <a:extLst>
            <a:ext uri="{FF2B5EF4-FFF2-40B4-BE49-F238E27FC236}">
              <a16:creationId xmlns:a16="http://schemas.microsoft.com/office/drawing/2014/main" id="{3C7E1BEE-D013-44BD-8AC0-A359E4A4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97" name="Picture 1798">
          <a:extLst>
            <a:ext uri="{FF2B5EF4-FFF2-40B4-BE49-F238E27FC236}">
              <a16:creationId xmlns:a16="http://schemas.microsoft.com/office/drawing/2014/main" id="{420F23A3-E6AC-4557-8877-EEFA1C85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98" name="Picture 1798">
          <a:extLst>
            <a:ext uri="{FF2B5EF4-FFF2-40B4-BE49-F238E27FC236}">
              <a16:creationId xmlns:a16="http://schemas.microsoft.com/office/drawing/2014/main" id="{58EAD668-76BB-42E2-B64A-991E1E04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1299" name="Picture 29235">
          <a:extLst>
            <a:ext uri="{FF2B5EF4-FFF2-40B4-BE49-F238E27FC236}">
              <a16:creationId xmlns:a16="http://schemas.microsoft.com/office/drawing/2014/main" id="{8DBE41EE-EC1B-4A44-97D4-B52425B2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300" name="Picture 1798">
          <a:extLst>
            <a:ext uri="{FF2B5EF4-FFF2-40B4-BE49-F238E27FC236}">
              <a16:creationId xmlns:a16="http://schemas.microsoft.com/office/drawing/2014/main" id="{F195E376-C09D-41B5-9404-1B85A1F9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301" name="Picture 1798">
          <a:extLst>
            <a:ext uri="{FF2B5EF4-FFF2-40B4-BE49-F238E27FC236}">
              <a16:creationId xmlns:a16="http://schemas.microsoft.com/office/drawing/2014/main" id="{221E3FE2-97E7-43FD-AE98-8E37FF1F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302" name="Picture 1798">
          <a:extLst>
            <a:ext uri="{FF2B5EF4-FFF2-40B4-BE49-F238E27FC236}">
              <a16:creationId xmlns:a16="http://schemas.microsoft.com/office/drawing/2014/main" id="{8AF0B09B-A98A-4C26-9606-97B6944C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1303" name="Picture 29235">
          <a:extLst>
            <a:ext uri="{FF2B5EF4-FFF2-40B4-BE49-F238E27FC236}">
              <a16:creationId xmlns:a16="http://schemas.microsoft.com/office/drawing/2014/main" id="{A499599F-9CA9-4419-86ED-4B3F74FF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304" name="Picture 1798">
          <a:extLst>
            <a:ext uri="{FF2B5EF4-FFF2-40B4-BE49-F238E27FC236}">
              <a16:creationId xmlns:a16="http://schemas.microsoft.com/office/drawing/2014/main" id="{4BEAA0D6-E6FE-4CD3-87DD-6E086C71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305" name="Picture 1798">
          <a:extLst>
            <a:ext uri="{FF2B5EF4-FFF2-40B4-BE49-F238E27FC236}">
              <a16:creationId xmlns:a16="http://schemas.microsoft.com/office/drawing/2014/main" id="{91060F5E-882D-467A-8EB4-B5A7141D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306" name="Picture 1798">
          <a:extLst>
            <a:ext uri="{FF2B5EF4-FFF2-40B4-BE49-F238E27FC236}">
              <a16:creationId xmlns:a16="http://schemas.microsoft.com/office/drawing/2014/main" id="{7088D836-C91C-4768-9D94-EF8FA26A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307" name="Picture 1787">
          <a:extLst>
            <a:ext uri="{FF2B5EF4-FFF2-40B4-BE49-F238E27FC236}">
              <a16:creationId xmlns:a16="http://schemas.microsoft.com/office/drawing/2014/main" id="{CB5923A9-38C8-4C1F-82F2-22B3F87C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08" name="Picture 1798">
          <a:extLst>
            <a:ext uri="{FF2B5EF4-FFF2-40B4-BE49-F238E27FC236}">
              <a16:creationId xmlns:a16="http://schemas.microsoft.com/office/drawing/2014/main" id="{4E904D7A-921C-473D-9FC2-2F4D4C6D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09" name="Picture 1798">
          <a:extLst>
            <a:ext uri="{FF2B5EF4-FFF2-40B4-BE49-F238E27FC236}">
              <a16:creationId xmlns:a16="http://schemas.microsoft.com/office/drawing/2014/main" id="{52FD21C5-96B9-4C9D-AFF5-C306A327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1310" name="Picture 29235">
          <a:extLst>
            <a:ext uri="{FF2B5EF4-FFF2-40B4-BE49-F238E27FC236}">
              <a16:creationId xmlns:a16="http://schemas.microsoft.com/office/drawing/2014/main" id="{D8CB0BB3-81F5-4058-884F-99D83FB4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11" name="Picture 1798">
          <a:extLst>
            <a:ext uri="{FF2B5EF4-FFF2-40B4-BE49-F238E27FC236}">
              <a16:creationId xmlns:a16="http://schemas.microsoft.com/office/drawing/2014/main" id="{E8C771D0-3E3F-4E3B-B0C4-763C6092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12" name="Picture 1798">
          <a:extLst>
            <a:ext uri="{FF2B5EF4-FFF2-40B4-BE49-F238E27FC236}">
              <a16:creationId xmlns:a16="http://schemas.microsoft.com/office/drawing/2014/main" id="{59B30D85-2DCB-47C5-B0A6-8A35CE95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13" name="Picture 1798">
          <a:extLst>
            <a:ext uri="{FF2B5EF4-FFF2-40B4-BE49-F238E27FC236}">
              <a16:creationId xmlns:a16="http://schemas.microsoft.com/office/drawing/2014/main" id="{6BD7927E-23A5-4B78-90D7-93995677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1314" name="Picture 29235">
          <a:extLst>
            <a:ext uri="{FF2B5EF4-FFF2-40B4-BE49-F238E27FC236}">
              <a16:creationId xmlns:a16="http://schemas.microsoft.com/office/drawing/2014/main" id="{144D3353-7990-47B3-BF2A-E322A5D9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15" name="Picture 1798">
          <a:extLst>
            <a:ext uri="{FF2B5EF4-FFF2-40B4-BE49-F238E27FC236}">
              <a16:creationId xmlns:a16="http://schemas.microsoft.com/office/drawing/2014/main" id="{AB823971-66C6-4630-BCF1-8455CE8D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16" name="Picture 1798">
          <a:extLst>
            <a:ext uri="{FF2B5EF4-FFF2-40B4-BE49-F238E27FC236}">
              <a16:creationId xmlns:a16="http://schemas.microsoft.com/office/drawing/2014/main" id="{7439EADB-05A5-4B64-866E-D24E0B12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17" name="Picture 1798">
          <a:extLst>
            <a:ext uri="{FF2B5EF4-FFF2-40B4-BE49-F238E27FC236}">
              <a16:creationId xmlns:a16="http://schemas.microsoft.com/office/drawing/2014/main" id="{B680E026-A0E9-40B2-ABA6-03722501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318" name="Picture 1787">
          <a:extLst>
            <a:ext uri="{FF2B5EF4-FFF2-40B4-BE49-F238E27FC236}">
              <a16:creationId xmlns:a16="http://schemas.microsoft.com/office/drawing/2014/main" id="{45FCED21-4B74-4D05-871E-BE27DC15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19" name="Picture 4273">
          <a:extLst>
            <a:ext uri="{FF2B5EF4-FFF2-40B4-BE49-F238E27FC236}">
              <a16:creationId xmlns:a16="http://schemas.microsoft.com/office/drawing/2014/main" id="{AE656A81-745F-4917-BC87-3B55F692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20" name="Picture 1798">
          <a:extLst>
            <a:ext uri="{FF2B5EF4-FFF2-40B4-BE49-F238E27FC236}">
              <a16:creationId xmlns:a16="http://schemas.microsoft.com/office/drawing/2014/main" id="{810AAB78-7DDA-4252-8694-7F0730FB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21" name="Picture 1798">
          <a:extLst>
            <a:ext uri="{FF2B5EF4-FFF2-40B4-BE49-F238E27FC236}">
              <a16:creationId xmlns:a16="http://schemas.microsoft.com/office/drawing/2014/main" id="{F413BAD3-29B2-458C-A186-28FBBC2B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22" name="Picture 1798">
          <a:extLst>
            <a:ext uri="{FF2B5EF4-FFF2-40B4-BE49-F238E27FC236}">
              <a16:creationId xmlns:a16="http://schemas.microsoft.com/office/drawing/2014/main" id="{09E0D484-E3C5-4D37-9126-F9308B5E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23" name="Picture 1798">
          <a:extLst>
            <a:ext uri="{FF2B5EF4-FFF2-40B4-BE49-F238E27FC236}">
              <a16:creationId xmlns:a16="http://schemas.microsoft.com/office/drawing/2014/main" id="{E7A8F38F-D823-407B-A02F-8F254999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24" name="Picture 1798">
          <a:extLst>
            <a:ext uri="{FF2B5EF4-FFF2-40B4-BE49-F238E27FC236}">
              <a16:creationId xmlns:a16="http://schemas.microsoft.com/office/drawing/2014/main" id="{E4FF6745-CF7B-4B32-A595-A04F375A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1325" name="Picture 29235">
          <a:extLst>
            <a:ext uri="{FF2B5EF4-FFF2-40B4-BE49-F238E27FC236}">
              <a16:creationId xmlns:a16="http://schemas.microsoft.com/office/drawing/2014/main" id="{0B8DC890-C260-4361-81F7-883F894E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26" name="Picture 1798">
          <a:extLst>
            <a:ext uri="{FF2B5EF4-FFF2-40B4-BE49-F238E27FC236}">
              <a16:creationId xmlns:a16="http://schemas.microsoft.com/office/drawing/2014/main" id="{04DA3566-F1F8-4F0C-BF0F-4D89D73F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27" name="Picture 1798">
          <a:extLst>
            <a:ext uri="{FF2B5EF4-FFF2-40B4-BE49-F238E27FC236}">
              <a16:creationId xmlns:a16="http://schemas.microsoft.com/office/drawing/2014/main" id="{68912029-82CB-4EAF-97C4-0678B5CB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28" name="Picture 1798">
          <a:extLst>
            <a:ext uri="{FF2B5EF4-FFF2-40B4-BE49-F238E27FC236}">
              <a16:creationId xmlns:a16="http://schemas.microsoft.com/office/drawing/2014/main" id="{8E738C7E-196F-4790-87DB-E0D06D8A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19050</xdr:rowOff>
    </xdr:to>
    <xdr:pic>
      <xdr:nvPicPr>
        <xdr:cNvPr id="1329" name="Picture 29235">
          <a:extLst>
            <a:ext uri="{FF2B5EF4-FFF2-40B4-BE49-F238E27FC236}">
              <a16:creationId xmlns:a16="http://schemas.microsoft.com/office/drawing/2014/main" id="{60E2612D-341B-4B0B-BB95-449B72A6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30" name="Picture 1798">
          <a:extLst>
            <a:ext uri="{FF2B5EF4-FFF2-40B4-BE49-F238E27FC236}">
              <a16:creationId xmlns:a16="http://schemas.microsoft.com/office/drawing/2014/main" id="{F6B331AB-2A4B-4226-893C-C9C5D161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31" name="Picture 1798">
          <a:extLst>
            <a:ext uri="{FF2B5EF4-FFF2-40B4-BE49-F238E27FC236}">
              <a16:creationId xmlns:a16="http://schemas.microsoft.com/office/drawing/2014/main" id="{00B6CF68-7A05-4B3D-8FAA-66FF8A2C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32" name="Picture 1798">
          <a:extLst>
            <a:ext uri="{FF2B5EF4-FFF2-40B4-BE49-F238E27FC236}">
              <a16:creationId xmlns:a16="http://schemas.microsoft.com/office/drawing/2014/main" id="{43D1D480-4698-4671-B0B6-E2145638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1333" name="Picture 29235">
          <a:extLst>
            <a:ext uri="{FF2B5EF4-FFF2-40B4-BE49-F238E27FC236}">
              <a16:creationId xmlns:a16="http://schemas.microsoft.com/office/drawing/2014/main" id="{FFDA956B-DB67-4ADC-B07B-7E5066C9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34" name="Picture 1798">
          <a:extLst>
            <a:ext uri="{FF2B5EF4-FFF2-40B4-BE49-F238E27FC236}">
              <a16:creationId xmlns:a16="http://schemas.microsoft.com/office/drawing/2014/main" id="{D90B35EF-F2FF-4882-AB58-0F195661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35" name="Picture 1798">
          <a:extLst>
            <a:ext uri="{FF2B5EF4-FFF2-40B4-BE49-F238E27FC236}">
              <a16:creationId xmlns:a16="http://schemas.microsoft.com/office/drawing/2014/main" id="{09FFC540-2818-4C67-96F3-6538BDEC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36" name="Picture 1798">
          <a:extLst>
            <a:ext uri="{FF2B5EF4-FFF2-40B4-BE49-F238E27FC236}">
              <a16:creationId xmlns:a16="http://schemas.microsoft.com/office/drawing/2014/main" id="{33B543A7-BCF6-4689-9784-8C2AB309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19050</xdr:rowOff>
    </xdr:to>
    <xdr:pic>
      <xdr:nvPicPr>
        <xdr:cNvPr id="1337" name="Picture 29235">
          <a:extLst>
            <a:ext uri="{FF2B5EF4-FFF2-40B4-BE49-F238E27FC236}">
              <a16:creationId xmlns:a16="http://schemas.microsoft.com/office/drawing/2014/main" id="{F1C7424D-93B1-4E0E-B9F3-F3442AF2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38" name="Picture 1798">
          <a:extLst>
            <a:ext uri="{FF2B5EF4-FFF2-40B4-BE49-F238E27FC236}">
              <a16:creationId xmlns:a16="http://schemas.microsoft.com/office/drawing/2014/main" id="{3A656C40-E5AD-4775-921A-DCD1C976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39" name="Picture 1798">
          <a:extLst>
            <a:ext uri="{FF2B5EF4-FFF2-40B4-BE49-F238E27FC236}">
              <a16:creationId xmlns:a16="http://schemas.microsoft.com/office/drawing/2014/main" id="{85A1D897-22A1-4787-BA3C-19EEEDA3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40" name="Picture 1798">
          <a:extLst>
            <a:ext uri="{FF2B5EF4-FFF2-40B4-BE49-F238E27FC236}">
              <a16:creationId xmlns:a16="http://schemas.microsoft.com/office/drawing/2014/main" id="{A11D491F-9107-4075-849C-D6DBEFCE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41" name="Picture 1787">
          <a:extLst>
            <a:ext uri="{FF2B5EF4-FFF2-40B4-BE49-F238E27FC236}">
              <a16:creationId xmlns:a16="http://schemas.microsoft.com/office/drawing/2014/main" id="{51C537A5-B5F4-428D-A8FB-F742786C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42" name="Picture 1787">
          <a:extLst>
            <a:ext uri="{FF2B5EF4-FFF2-40B4-BE49-F238E27FC236}">
              <a16:creationId xmlns:a16="http://schemas.microsoft.com/office/drawing/2014/main" id="{0DAC3FA8-2CD1-4FBE-BDA6-1C61A713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43" name="Picture 1798">
          <a:extLst>
            <a:ext uri="{FF2B5EF4-FFF2-40B4-BE49-F238E27FC236}">
              <a16:creationId xmlns:a16="http://schemas.microsoft.com/office/drawing/2014/main" id="{53B816B0-17DA-492A-BF9E-5F82409C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44" name="Picture 1798">
          <a:extLst>
            <a:ext uri="{FF2B5EF4-FFF2-40B4-BE49-F238E27FC236}">
              <a16:creationId xmlns:a16="http://schemas.microsoft.com/office/drawing/2014/main" id="{A675C7BC-5FF2-4E29-9232-D38819A0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1345" name="Picture 29235">
          <a:extLst>
            <a:ext uri="{FF2B5EF4-FFF2-40B4-BE49-F238E27FC236}">
              <a16:creationId xmlns:a16="http://schemas.microsoft.com/office/drawing/2014/main" id="{F7799442-43EC-4E1E-A2C6-76619122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46" name="Picture 1798">
          <a:extLst>
            <a:ext uri="{FF2B5EF4-FFF2-40B4-BE49-F238E27FC236}">
              <a16:creationId xmlns:a16="http://schemas.microsoft.com/office/drawing/2014/main" id="{B68CAF1B-1586-4112-ACED-CC117F09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47" name="Picture 1798">
          <a:extLst>
            <a:ext uri="{FF2B5EF4-FFF2-40B4-BE49-F238E27FC236}">
              <a16:creationId xmlns:a16="http://schemas.microsoft.com/office/drawing/2014/main" id="{E65EBBB7-5A86-4B5D-A87B-F050CFBE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48" name="Picture 1798">
          <a:extLst>
            <a:ext uri="{FF2B5EF4-FFF2-40B4-BE49-F238E27FC236}">
              <a16:creationId xmlns:a16="http://schemas.microsoft.com/office/drawing/2014/main" id="{0842F914-0056-4892-A63E-C73AC919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1349" name="Picture 29235">
          <a:extLst>
            <a:ext uri="{FF2B5EF4-FFF2-40B4-BE49-F238E27FC236}">
              <a16:creationId xmlns:a16="http://schemas.microsoft.com/office/drawing/2014/main" id="{276AFE32-EAA2-4B89-9791-3F21C52B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50" name="Picture 1798">
          <a:extLst>
            <a:ext uri="{FF2B5EF4-FFF2-40B4-BE49-F238E27FC236}">
              <a16:creationId xmlns:a16="http://schemas.microsoft.com/office/drawing/2014/main" id="{8AE950D1-2DEF-4BB7-A501-7540E402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51" name="Picture 1798">
          <a:extLst>
            <a:ext uri="{FF2B5EF4-FFF2-40B4-BE49-F238E27FC236}">
              <a16:creationId xmlns:a16="http://schemas.microsoft.com/office/drawing/2014/main" id="{78DACACE-C725-4EC0-BA7D-70E74C2D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52" name="Picture 1798">
          <a:extLst>
            <a:ext uri="{FF2B5EF4-FFF2-40B4-BE49-F238E27FC236}">
              <a16:creationId xmlns:a16="http://schemas.microsoft.com/office/drawing/2014/main" id="{FB2FE833-56F5-409B-822C-59A8EA3C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353" name="Picture 1787">
          <a:extLst>
            <a:ext uri="{FF2B5EF4-FFF2-40B4-BE49-F238E27FC236}">
              <a16:creationId xmlns:a16="http://schemas.microsoft.com/office/drawing/2014/main" id="{411B4920-5564-4104-B6E5-1452165A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54" name="Picture 1798">
          <a:extLst>
            <a:ext uri="{FF2B5EF4-FFF2-40B4-BE49-F238E27FC236}">
              <a16:creationId xmlns:a16="http://schemas.microsoft.com/office/drawing/2014/main" id="{129ACD74-18CC-43B5-B5EB-A8F4E84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55" name="Picture 1798">
          <a:extLst>
            <a:ext uri="{FF2B5EF4-FFF2-40B4-BE49-F238E27FC236}">
              <a16:creationId xmlns:a16="http://schemas.microsoft.com/office/drawing/2014/main" id="{63C131A8-3A1F-4DF8-BEF5-894D13E8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19050</xdr:rowOff>
    </xdr:to>
    <xdr:pic>
      <xdr:nvPicPr>
        <xdr:cNvPr id="1356" name="Picture 29235">
          <a:extLst>
            <a:ext uri="{FF2B5EF4-FFF2-40B4-BE49-F238E27FC236}">
              <a16:creationId xmlns:a16="http://schemas.microsoft.com/office/drawing/2014/main" id="{BB24EBF9-3CE8-4E8D-9A50-B089425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57" name="Picture 1798">
          <a:extLst>
            <a:ext uri="{FF2B5EF4-FFF2-40B4-BE49-F238E27FC236}">
              <a16:creationId xmlns:a16="http://schemas.microsoft.com/office/drawing/2014/main" id="{E68CF7FE-965C-46CB-8DA4-5D9B45F6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58" name="Picture 1798">
          <a:extLst>
            <a:ext uri="{FF2B5EF4-FFF2-40B4-BE49-F238E27FC236}">
              <a16:creationId xmlns:a16="http://schemas.microsoft.com/office/drawing/2014/main" id="{5EFE1F08-880B-4C04-BCFF-628E48DC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59" name="Picture 1798">
          <a:extLst>
            <a:ext uri="{FF2B5EF4-FFF2-40B4-BE49-F238E27FC236}">
              <a16:creationId xmlns:a16="http://schemas.microsoft.com/office/drawing/2014/main" id="{6EAA2806-E28E-427E-AE5E-05FDD0F3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19050</xdr:rowOff>
    </xdr:to>
    <xdr:pic>
      <xdr:nvPicPr>
        <xdr:cNvPr id="1360" name="Picture 29235">
          <a:extLst>
            <a:ext uri="{FF2B5EF4-FFF2-40B4-BE49-F238E27FC236}">
              <a16:creationId xmlns:a16="http://schemas.microsoft.com/office/drawing/2014/main" id="{D55039D9-E612-463A-85CB-9609B6AE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61" name="Picture 1798">
          <a:extLst>
            <a:ext uri="{FF2B5EF4-FFF2-40B4-BE49-F238E27FC236}">
              <a16:creationId xmlns:a16="http://schemas.microsoft.com/office/drawing/2014/main" id="{9E7E24BE-398F-436B-B347-B1087F9E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62" name="Picture 1798">
          <a:extLst>
            <a:ext uri="{FF2B5EF4-FFF2-40B4-BE49-F238E27FC236}">
              <a16:creationId xmlns:a16="http://schemas.microsoft.com/office/drawing/2014/main" id="{4889B710-A533-4D7F-AC75-9A0C1B38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63" name="Picture 1798">
          <a:extLst>
            <a:ext uri="{FF2B5EF4-FFF2-40B4-BE49-F238E27FC236}">
              <a16:creationId xmlns:a16="http://schemas.microsoft.com/office/drawing/2014/main" id="{11DFD9CC-15FA-4F58-8E6E-3B2A2B81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364" name="Picture 1787">
          <a:extLst>
            <a:ext uri="{FF2B5EF4-FFF2-40B4-BE49-F238E27FC236}">
              <a16:creationId xmlns:a16="http://schemas.microsoft.com/office/drawing/2014/main" id="{0583224A-EFA1-4DC4-9293-E8B5BC75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65" name="Picture 4273">
          <a:extLst>
            <a:ext uri="{FF2B5EF4-FFF2-40B4-BE49-F238E27FC236}">
              <a16:creationId xmlns:a16="http://schemas.microsoft.com/office/drawing/2014/main" id="{D59055CF-9DFA-4B27-AAD2-67F1EA57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66" name="Picture 1798">
          <a:extLst>
            <a:ext uri="{FF2B5EF4-FFF2-40B4-BE49-F238E27FC236}">
              <a16:creationId xmlns:a16="http://schemas.microsoft.com/office/drawing/2014/main" id="{7104EAF5-EF1D-4C59-ACB1-CAC7F913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67" name="Picture 1798">
          <a:extLst>
            <a:ext uri="{FF2B5EF4-FFF2-40B4-BE49-F238E27FC236}">
              <a16:creationId xmlns:a16="http://schemas.microsoft.com/office/drawing/2014/main" id="{FCC4BA5A-402A-48BA-BA73-FA5D4862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68" name="Picture 1798">
          <a:extLst>
            <a:ext uri="{FF2B5EF4-FFF2-40B4-BE49-F238E27FC236}">
              <a16:creationId xmlns:a16="http://schemas.microsoft.com/office/drawing/2014/main" id="{C2E6D268-51E4-4815-B091-2941BA32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69" name="Picture 1798">
          <a:extLst>
            <a:ext uri="{FF2B5EF4-FFF2-40B4-BE49-F238E27FC236}">
              <a16:creationId xmlns:a16="http://schemas.microsoft.com/office/drawing/2014/main" id="{1215D972-B688-4AB8-B380-416316BA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70" name="Picture 1798">
          <a:extLst>
            <a:ext uri="{FF2B5EF4-FFF2-40B4-BE49-F238E27FC236}">
              <a16:creationId xmlns:a16="http://schemas.microsoft.com/office/drawing/2014/main" id="{418AE7DA-857D-4530-A915-2C5A4F7B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1371" name="Picture 29235">
          <a:extLst>
            <a:ext uri="{FF2B5EF4-FFF2-40B4-BE49-F238E27FC236}">
              <a16:creationId xmlns:a16="http://schemas.microsoft.com/office/drawing/2014/main" id="{892BE6A2-5848-4880-B233-A1B3B359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72" name="Picture 1798">
          <a:extLst>
            <a:ext uri="{FF2B5EF4-FFF2-40B4-BE49-F238E27FC236}">
              <a16:creationId xmlns:a16="http://schemas.microsoft.com/office/drawing/2014/main" id="{34777E53-A49E-46B1-8D24-CD7023B9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73" name="Picture 1798">
          <a:extLst>
            <a:ext uri="{FF2B5EF4-FFF2-40B4-BE49-F238E27FC236}">
              <a16:creationId xmlns:a16="http://schemas.microsoft.com/office/drawing/2014/main" id="{B76791F4-E4FD-4F8E-94E9-DB886E91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74" name="Picture 1798">
          <a:extLst>
            <a:ext uri="{FF2B5EF4-FFF2-40B4-BE49-F238E27FC236}">
              <a16:creationId xmlns:a16="http://schemas.microsoft.com/office/drawing/2014/main" id="{1B659AA5-EC4C-4662-B747-2846011A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1375" name="Picture 29235">
          <a:extLst>
            <a:ext uri="{FF2B5EF4-FFF2-40B4-BE49-F238E27FC236}">
              <a16:creationId xmlns:a16="http://schemas.microsoft.com/office/drawing/2014/main" id="{276192FE-E3EC-4D46-AF32-9FD39B90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76" name="Picture 1798">
          <a:extLst>
            <a:ext uri="{FF2B5EF4-FFF2-40B4-BE49-F238E27FC236}">
              <a16:creationId xmlns:a16="http://schemas.microsoft.com/office/drawing/2014/main" id="{568E0407-D631-461C-B528-C2CCCEC8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77" name="Picture 1798">
          <a:extLst>
            <a:ext uri="{FF2B5EF4-FFF2-40B4-BE49-F238E27FC236}">
              <a16:creationId xmlns:a16="http://schemas.microsoft.com/office/drawing/2014/main" id="{AD349203-7161-496C-8C61-7D94AA66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78" name="Picture 1798">
          <a:extLst>
            <a:ext uri="{FF2B5EF4-FFF2-40B4-BE49-F238E27FC236}">
              <a16:creationId xmlns:a16="http://schemas.microsoft.com/office/drawing/2014/main" id="{BE28EC51-1AD3-4FC5-A25E-616B783D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1379" name="Picture 29235">
          <a:extLst>
            <a:ext uri="{FF2B5EF4-FFF2-40B4-BE49-F238E27FC236}">
              <a16:creationId xmlns:a16="http://schemas.microsoft.com/office/drawing/2014/main" id="{6EFC1A4B-9B67-407F-B494-C29FEF32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80" name="Picture 1798">
          <a:extLst>
            <a:ext uri="{FF2B5EF4-FFF2-40B4-BE49-F238E27FC236}">
              <a16:creationId xmlns:a16="http://schemas.microsoft.com/office/drawing/2014/main" id="{F17A5083-A358-4B0C-998B-FB36F583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81" name="Picture 1798">
          <a:extLst>
            <a:ext uri="{FF2B5EF4-FFF2-40B4-BE49-F238E27FC236}">
              <a16:creationId xmlns:a16="http://schemas.microsoft.com/office/drawing/2014/main" id="{C07B86F6-A4F1-434F-BF73-262CD0F0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82" name="Picture 1798">
          <a:extLst>
            <a:ext uri="{FF2B5EF4-FFF2-40B4-BE49-F238E27FC236}">
              <a16:creationId xmlns:a16="http://schemas.microsoft.com/office/drawing/2014/main" id="{9AB636E9-52C8-49B9-8C41-3384406E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1383" name="Picture 29235">
          <a:extLst>
            <a:ext uri="{FF2B5EF4-FFF2-40B4-BE49-F238E27FC236}">
              <a16:creationId xmlns:a16="http://schemas.microsoft.com/office/drawing/2014/main" id="{825C267B-BA53-4F4A-A63C-81717BE9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84" name="Picture 1798">
          <a:extLst>
            <a:ext uri="{FF2B5EF4-FFF2-40B4-BE49-F238E27FC236}">
              <a16:creationId xmlns:a16="http://schemas.microsoft.com/office/drawing/2014/main" id="{01068578-F1B4-42B5-BF5C-620382ED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85" name="Picture 1798">
          <a:extLst>
            <a:ext uri="{FF2B5EF4-FFF2-40B4-BE49-F238E27FC236}">
              <a16:creationId xmlns:a16="http://schemas.microsoft.com/office/drawing/2014/main" id="{626DE302-1E28-4B1B-B12B-5AD1FB53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86" name="Picture 1798">
          <a:extLst>
            <a:ext uri="{FF2B5EF4-FFF2-40B4-BE49-F238E27FC236}">
              <a16:creationId xmlns:a16="http://schemas.microsoft.com/office/drawing/2014/main" id="{8D59EA8F-B842-4CAF-BB70-318886EF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87" name="Picture 1787">
          <a:extLst>
            <a:ext uri="{FF2B5EF4-FFF2-40B4-BE49-F238E27FC236}">
              <a16:creationId xmlns:a16="http://schemas.microsoft.com/office/drawing/2014/main" id="{EBA0D3B5-E253-4C57-95F1-E477DC9A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388" name="Picture 1787">
          <a:extLst>
            <a:ext uri="{FF2B5EF4-FFF2-40B4-BE49-F238E27FC236}">
              <a16:creationId xmlns:a16="http://schemas.microsoft.com/office/drawing/2014/main" id="{0D36D439-DCE8-4F41-969B-0539897B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89" name="Picture 1798">
          <a:extLst>
            <a:ext uri="{FF2B5EF4-FFF2-40B4-BE49-F238E27FC236}">
              <a16:creationId xmlns:a16="http://schemas.microsoft.com/office/drawing/2014/main" id="{C38FC324-EA91-4228-B682-10626905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90" name="Picture 1798">
          <a:extLst>
            <a:ext uri="{FF2B5EF4-FFF2-40B4-BE49-F238E27FC236}">
              <a16:creationId xmlns:a16="http://schemas.microsoft.com/office/drawing/2014/main" id="{2B4E8104-4BA3-4E0F-9622-CB66FED0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1391" name="Picture 29235">
          <a:extLst>
            <a:ext uri="{FF2B5EF4-FFF2-40B4-BE49-F238E27FC236}">
              <a16:creationId xmlns:a16="http://schemas.microsoft.com/office/drawing/2014/main" id="{D5077CB9-D930-48B0-B171-0A3A41F0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92" name="Picture 1798">
          <a:extLst>
            <a:ext uri="{FF2B5EF4-FFF2-40B4-BE49-F238E27FC236}">
              <a16:creationId xmlns:a16="http://schemas.microsoft.com/office/drawing/2014/main" id="{C4EE40CD-2193-4773-A983-D08B8B99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93" name="Picture 1798">
          <a:extLst>
            <a:ext uri="{FF2B5EF4-FFF2-40B4-BE49-F238E27FC236}">
              <a16:creationId xmlns:a16="http://schemas.microsoft.com/office/drawing/2014/main" id="{FE27449E-0616-4033-A711-DB8D967A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94" name="Picture 1798">
          <a:extLst>
            <a:ext uri="{FF2B5EF4-FFF2-40B4-BE49-F238E27FC236}">
              <a16:creationId xmlns:a16="http://schemas.microsoft.com/office/drawing/2014/main" id="{3037C924-92BE-4105-9243-69E732A0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1395" name="Picture 29235">
          <a:extLst>
            <a:ext uri="{FF2B5EF4-FFF2-40B4-BE49-F238E27FC236}">
              <a16:creationId xmlns:a16="http://schemas.microsoft.com/office/drawing/2014/main" id="{172C4576-141C-49D2-B503-3EEBAFBD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96" name="Picture 1798">
          <a:extLst>
            <a:ext uri="{FF2B5EF4-FFF2-40B4-BE49-F238E27FC236}">
              <a16:creationId xmlns:a16="http://schemas.microsoft.com/office/drawing/2014/main" id="{A7C28A66-B082-4F6C-BFF1-35A3678E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97" name="Picture 1798">
          <a:extLst>
            <a:ext uri="{FF2B5EF4-FFF2-40B4-BE49-F238E27FC236}">
              <a16:creationId xmlns:a16="http://schemas.microsoft.com/office/drawing/2014/main" id="{69837194-8572-4E7A-8193-00C2FCAB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98" name="Picture 1798">
          <a:extLst>
            <a:ext uri="{FF2B5EF4-FFF2-40B4-BE49-F238E27FC236}">
              <a16:creationId xmlns:a16="http://schemas.microsoft.com/office/drawing/2014/main" id="{FE6FD5D2-4850-45F0-AD90-92A78527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399" name="Picture 1787">
          <a:extLst>
            <a:ext uri="{FF2B5EF4-FFF2-40B4-BE49-F238E27FC236}">
              <a16:creationId xmlns:a16="http://schemas.microsoft.com/office/drawing/2014/main" id="{ABEC5536-385B-4754-BB7E-4C55BEA8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00" name="Picture 1798">
          <a:extLst>
            <a:ext uri="{FF2B5EF4-FFF2-40B4-BE49-F238E27FC236}">
              <a16:creationId xmlns:a16="http://schemas.microsoft.com/office/drawing/2014/main" id="{9D9DA759-FEC2-4E37-AC35-01FE2EDB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01" name="Picture 1798">
          <a:extLst>
            <a:ext uri="{FF2B5EF4-FFF2-40B4-BE49-F238E27FC236}">
              <a16:creationId xmlns:a16="http://schemas.microsoft.com/office/drawing/2014/main" id="{8A287308-7422-4C37-8A74-D9490B44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1402" name="Picture 29235">
          <a:extLst>
            <a:ext uri="{FF2B5EF4-FFF2-40B4-BE49-F238E27FC236}">
              <a16:creationId xmlns:a16="http://schemas.microsoft.com/office/drawing/2014/main" id="{43EE183F-BD5C-457B-A6BA-C7BC4A47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03" name="Picture 1798">
          <a:extLst>
            <a:ext uri="{FF2B5EF4-FFF2-40B4-BE49-F238E27FC236}">
              <a16:creationId xmlns:a16="http://schemas.microsoft.com/office/drawing/2014/main" id="{7EC8D2E9-CDCA-4414-B93D-415C06B4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04" name="Picture 1798">
          <a:extLst>
            <a:ext uri="{FF2B5EF4-FFF2-40B4-BE49-F238E27FC236}">
              <a16:creationId xmlns:a16="http://schemas.microsoft.com/office/drawing/2014/main" id="{A5FC7D88-5799-4B03-8D22-2C6A6290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05" name="Picture 1798">
          <a:extLst>
            <a:ext uri="{FF2B5EF4-FFF2-40B4-BE49-F238E27FC236}">
              <a16:creationId xmlns:a16="http://schemas.microsoft.com/office/drawing/2014/main" id="{92CF4B6F-6961-49F8-8755-4F0BDF04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1406" name="Picture 29235">
          <a:extLst>
            <a:ext uri="{FF2B5EF4-FFF2-40B4-BE49-F238E27FC236}">
              <a16:creationId xmlns:a16="http://schemas.microsoft.com/office/drawing/2014/main" id="{2F1D58A2-252B-4647-B46A-E57383C5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07" name="Picture 1798">
          <a:extLst>
            <a:ext uri="{FF2B5EF4-FFF2-40B4-BE49-F238E27FC236}">
              <a16:creationId xmlns:a16="http://schemas.microsoft.com/office/drawing/2014/main" id="{23A7186E-E783-49DE-BBCB-4D02DE6F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08" name="Picture 1798">
          <a:extLst>
            <a:ext uri="{FF2B5EF4-FFF2-40B4-BE49-F238E27FC236}">
              <a16:creationId xmlns:a16="http://schemas.microsoft.com/office/drawing/2014/main" id="{B1549081-52E7-4FC2-AEDB-ABA825CF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09" name="Picture 1798">
          <a:extLst>
            <a:ext uri="{FF2B5EF4-FFF2-40B4-BE49-F238E27FC236}">
              <a16:creationId xmlns:a16="http://schemas.microsoft.com/office/drawing/2014/main" id="{9786E54E-4397-43BC-A944-739C25EC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410" name="Picture 1787">
          <a:extLst>
            <a:ext uri="{FF2B5EF4-FFF2-40B4-BE49-F238E27FC236}">
              <a16:creationId xmlns:a16="http://schemas.microsoft.com/office/drawing/2014/main" id="{FCAACDD8-1B9B-4A59-B820-87540BB7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11" name="Picture 4273">
          <a:extLst>
            <a:ext uri="{FF2B5EF4-FFF2-40B4-BE49-F238E27FC236}">
              <a16:creationId xmlns:a16="http://schemas.microsoft.com/office/drawing/2014/main" id="{253C6DAF-FAF1-4F6D-B9BA-BFA6B03C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12" name="Picture 1798">
          <a:extLst>
            <a:ext uri="{FF2B5EF4-FFF2-40B4-BE49-F238E27FC236}">
              <a16:creationId xmlns:a16="http://schemas.microsoft.com/office/drawing/2014/main" id="{9E0B2D3C-2F7F-4AA3-ABCB-8C3169A6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13" name="Picture 1798">
          <a:extLst>
            <a:ext uri="{FF2B5EF4-FFF2-40B4-BE49-F238E27FC236}">
              <a16:creationId xmlns:a16="http://schemas.microsoft.com/office/drawing/2014/main" id="{BF01EE9B-93DA-4C48-B248-CA109E9B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14" name="Picture 1798">
          <a:extLst>
            <a:ext uri="{FF2B5EF4-FFF2-40B4-BE49-F238E27FC236}">
              <a16:creationId xmlns:a16="http://schemas.microsoft.com/office/drawing/2014/main" id="{99BF3DCA-C772-4452-8E1A-7ACFE8E6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15" name="Picture 1798">
          <a:extLst>
            <a:ext uri="{FF2B5EF4-FFF2-40B4-BE49-F238E27FC236}">
              <a16:creationId xmlns:a16="http://schemas.microsoft.com/office/drawing/2014/main" id="{3F713780-570A-4EC5-93B6-897A7A1C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16" name="Picture 1798">
          <a:extLst>
            <a:ext uri="{FF2B5EF4-FFF2-40B4-BE49-F238E27FC236}">
              <a16:creationId xmlns:a16="http://schemas.microsoft.com/office/drawing/2014/main" id="{60B54D29-77DF-47E5-9221-459D6956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1417" name="Picture 29235">
          <a:extLst>
            <a:ext uri="{FF2B5EF4-FFF2-40B4-BE49-F238E27FC236}">
              <a16:creationId xmlns:a16="http://schemas.microsoft.com/office/drawing/2014/main" id="{B95A24B4-9C31-4FA6-9186-C6BAB417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18" name="Picture 1798">
          <a:extLst>
            <a:ext uri="{FF2B5EF4-FFF2-40B4-BE49-F238E27FC236}">
              <a16:creationId xmlns:a16="http://schemas.microsoft.com/office/drawing/2014/main" id="{B178D352-C3EA-46C8-9880-6286978A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19" name="Picture 1798">
          <a:extLst>
            <a:ext uri="{FF2B5EF4-FFF2-40B4-BE49-F238E27FC236}">
              <a16:creationId xmlns:a16="http://schemas.microsoft.com/office/drawing/2014/main" id="{F0CDC911-A33C-455B-A78F-1D739DF9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20" name="Picture 1798">
          <a:extLst>
            <a:ext uri="{FF2B5EF4-FFF2-40B4-BE49-F238E27FC236}">
              <a16:creationId xmlns:a16="http://schemas.microsoft.com/office/drawing/2014/main" id="{816968D9-E283-4AEC-B99C-D87FD5C3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1421" name="Picture 29235">
          <a:extLst>
            <a:ext uri="{FF2B5EF4-FFF2-40B4-BE49-F238E27FC236}">
              <a16:creationId xmlns:a16="http://schemas.microsoft.com/office/drawing/2014/main" id="{55536DAA-C239-43AA-9C8C-A6B270AE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22" name="Picture 1798">
          <a:extLst>
            <a:ext uri="{FF2B5EF4-FFF2-40B4-BE49-F238E27FC236}">
              <a16:creationId xmlns:a16="http://schemas.microsoft.com/office/drawing/2014/main" id="{5449CC35-8D15-41E3-BA2D-E34EED96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23" name="Picture 1798">
          <a:extLst>
            <a:ext uri="{FF2B5EF4-FFF2-40B4-BE49-F238E27FC236}">
              <a16:creationId xmlns:a16="http://schemas.microsoft.com/office/drawing/2014/main" id="{F488A289-3970-4175-890C-AEF22059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24" name="Picture 1798">
          <a:extLst>
            <a:ext uri="{FF2B5EF4-FFF2-40B4-BE49-F238E27FC236}">
              <a16:creationId xmlns:a16="http://schemas.microsoft.com/office/drawing/2014/main" id="{8B0F58E1-6BE4-45AB-9375-2DD20E34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1425" name="Picture 29235">
          <a:extLst>
            <a:ext uri="{FF2B5EF4-FFF2-40B4-BE49-F238E27FC236}">
              <a16:creationId xmlns:a16="http://schemas.microsoft.com/office/drawing/2014/main" id="{576111B4-A999-49EA-B8A3-020A21DD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26" name="Picture 1798">
          <a:extLst>
            <a:ext uri="{FF2B5EF4-FFF2-40B4-BE49-F238E27FC236}">
              <a16:creationId xmlns:a16="http://schemas.microsoft.com/office/drawing/2014/main" id="{74BB25AC-ED28-4977-9FD8-1C69B548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27" name="Picture 1798">
          <a:extLst>
            <a:ext uri="{FF2B5EF4-FFF2-40B4-BE49-F238E27FC236}">
              <a16:creationId xmlns:a16="http://schemas.microsoft.com/office/drawing/2014/main" id="{732AF258-5912-42AB-9EAE-BA6FAE03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28" name="Picture 1798">
          <a:extLst>
            <a:ext uri="{FF2B5EF4-FFF2-40B4-BE49-F238E27FC236}">
              <a16:creationId xmlns:a16="http://schemas.microsoft.com/office/drawing/2014/main" id="{03DE0D3E-E4E8-4529-9939-79475050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1429" name="Picture 29235">
          <a:extLst>
            <a:ext uri="{FF2B5EF4-FFF2-40B4-BE49-F238E27FC236}">
              <a16:creationId xmlns:a16="http://schemas.microsoft.com/office/drawing/2014/main" id="{69B13223-FE48-4FD6-9FC5-5FA4F8C8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30" name="Picture 1798">
          <a:extLst>
            <a:ext uri="{FF2B5EF4-FFF2-40B4-BE49-F238E27FC236}">
              <a16:creationId xmlns:a16="http://schemas.microsoft.com/office/drawing/2014/main" id="{DEFD14B1-8FC5-45F9-BE80-F9A9AD6F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31" name="Picture 1798">
          <a:extLst>
            <a:ext uri="{FF2B5EF4-FFF2-40B4-BE49-F238E27FC236}">
              <a16:creationId xmlns:a16="http://schemas.microsoft.com/office/drawing/2014/main" id="{5235C3F5-3158-4C34-BD44-E1A3FFDD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32" name="Picture 1798">
          <a:extLst>
            <a:ext uri="{FF2B5EF4-FFF2-40B4-BE49-F238E27FC236}">
              <a16:creationId xmlns:a16="http://schemas.microsoft.com/office/drawing/2014/main" id="{5A5BAC4E-AB5A-4CB0-AA7E-907E4B92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33" name="Picture 1787">
          <a:extLst>
            <a:ext uri="{FF2B5EF4-FFF2-40B4-BE49-F238E27FC236}">
              <a16:creationId xmlns:a16="http://schemas.microsoft.com/office/drawing/2014/main" id="{1BE66BF8-B094-405D-825E-A68555E4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34" name="Picture 1787">
          <a:extLst>
            <a:ext uri="{FF2B5EF4-FFF2-40B4-BE49-F238E27FC236}">
              <a16:creationId xmlns:a16="http://schemas.microsoft.com/office/drawing/2014/main" id="{EC365DC2-23EF-4DEB-9582-E39FD658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35" name="Picture 1798">
          <a:extLst>
            <a:ext uri="{FF2B5EF4-FFF2-40B4-BE49-F238E27FC236}">
              <a16:creationId xmlns:a16="http://schemas.microsoft.com/office/drawing/2014/main" id="{7D9F51A2-FD77-4B0E-A7F1-41112FA0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36" name="Picture 1798">
          <a:extLst>
            <a:ext uri="{FF2B5EF4-FFF2-40B4-BE49-F238E27FC236}">
              <a16:creationId xmlns:a16="http://schemas.microsoft.com/office/drawing/2014/main" id="{95715544-72CD-4C8A-BA01-9D1C6C1B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1437" name="Picture 29235">
          <a:extLst>
            <a:ext uri="{FF2B5EF4-FFF2-40B4-BE49-F238E27FC236}">
              <a16:creationId xmlns:a16="http://schemas.microsoft.com/office/drawing/2014/main" id="{B9BBCBE2-79CB-4843-9F04-8A7E43D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38" name="Picture 1798">
          <a:extLst>
            <a:ext uri="{FF2B5EF4-FFF2-40B4-BE49-F238E27FC236}">
              <a16:creationId xmlns:a16="http://schemas.microsoft.com/office/drawing/2014/main" id="{3494CBE8-3F36-4930-81BF-E7E479A4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39" name="Picture 1798">
          <a:extLst>
            <a:ext uri="{FF2B5EF4-FFF2-40B4-BE49-F238E27FC236}">
              <a16:creationId xmlns:a16="http://schemas.microsoft.com/office/drawing/2014/main" id="{CDEA1312-5E28-4841-9DC0-588C1B84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40" name="Picture 1798">
          <a:extLst>
            <a:ext uri="{FF2B5EF4-FFF2-40B4-BE49-F238E27FC236}">
              <a16:creationId xmlns:a16="http://schemas.microsoft.com/office/drawing/2014/main" id="{729838A0-D12F-4323-8665-2A5CBE71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1441" name="Picture 29235">
          <a:extLst>
            <a:ext uri="{FF2B5EF4-FFF2-40B4-BE49-F238E27FC236}">
              <a16:creationId xmlns:a16="http://schemas.microsoft.com/office/drawing/2014/main" id="{8B5BCC5C-A9A2-43F1-A820-316F5134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42" name="Picture 1798">
          <a:extLst>
            <a:ext uri="{FF2B5EF4-FFF2-40B4-BE49-F238E27FC236}">
              <a16:creationId xmlns:a16="http://schemas.microsoft.com/office/drawing/2014/main" id="{B225B6F9-4855-4F6A-B780-67F8A46B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43" name="Picture 1798">
          <a:extLst>
            <a:ext uri="{FF2B5EF4-FFF2-40B4-BE49-F238E27FC236}">
              <a16:creationId xmlns:a16="http://schemas.microsoft.com/office/drawing/2014/main" id="{4CD016ED-7EC4-4E7A-A121-C74CB67F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44" name="Picture 1798">
          <a:extLst>
            <a:ext uri="{FF2B5EF4-FFF2-40B4-BE49-F238E27FC236}">
              <a16:creationId xmlns:a16="http://schemas.microsoft.com/office/drawing/2014/main" id="{23453D7E-580E-4804-8FB3-D7E0E31A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45" name="Picture 1787">
          <a:extLst>
            <a:ext uri="{FF2B5EF4-FFF2-40B4-BE49-F238E27FC236}">
              <a16:creationId xmlns:a16="http://schemas.microsoft.com/office/drawing/2014/main" id="{4E7759AD-C499-4559-A580-EA8B4D8F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46" name="Picture 1798">
          <a:extLst>
            <a:ext uri="{FF2B5EF4-FFF2-40B4-BE49-F238E27FC236}">
              <a16:creationId xmlns:a16="http://schemas.microsoft.com/office/drawing/2014/main" id="{12B7F59C-28EE-4166-8889-3B8D1BA0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47" name="Picture 1798">
          <a:extLst>
            <a:ext uri="{FF2B5EF4-FFF2-40B4-BE49-F238E27FC236}">
              <a16:creationId xmlns:a16="http://schemas.microsoft.com/office/drawing/2014/main" id="{58289C57-5EA8-4CEF-A2C9-B5E07A9E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1448" name="Picture 29235">
          <a:extLst>
            <a:ext uri="{FF2B5EF4-FFF2-40B4-BE49-F238E27FC236}">
              <a16:creationId xmlns:a16="http://schemas.microsoft.com/office/drawing/2014/main" id="{31A7989A-D284-481F-B107-2DD64705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49" name="Picture 1798">
          <a:extLst>
            <a:ext uri="{FF2B5EF4-FFF2-40B4-BE49-F238E27FC236}">
              <a16:creationId xmlns:a16="http://schemas.microsoft.com/office/drawing/2014/main" id="{3C9340CD-D87C-4EAC-8F84-B12564BC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50" name="Picture 1798">
          <a:extLst>
            <a:ext uri="{FF2B5EF4-FFF2-40B4-BE49-F238E27FC236}">
              <a16:creationId xmlns:a16="http://schemas.microsoft.com/office/drawing/2014/main" id="{9EB23C63-AA65-4596-B12B-A0FB13B1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51" name="Picture 1798">
          <a:extLst>
            <a:ext uri="{FF2B5EF4-FFF2-40B4-BE49-F238E27FC236}">
              <a16:creationId xmlns:a16="http://schemas.microsoft.com/office/drawing/2014/main" id="{31193DED-2208-41BE-A02A-52D31AB3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1452" name="Picture 29235">
          <a:extLst>
            <a:ext uri="{FF2B5EF4-FFF2-40B4-BE49-F238E27FC236}">
              <a16:creationId xmlns:a16="http://schemas.microsoft.com/office/drawing/2014/main" id="{A8112A20-1577-4E7F-A7C1-1FD678D1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53" name="Picture 1798">
          <a:extLst>
            <a:ext uri="{FF2B5EF4-FFF2-40B4-BE49-F238E27FC236}">
              <a16:creationId xmlns:a16="http://schemas.microsoft.com/office/drawing/2014/main" id="{9577B090-DAE6-433A-81AA-B4D617C9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54" name="Picture 1798">
          <a:extLst>
            <a:ext uri="{FF2B5EF4-FFF2-40B4-BE49-F238E27FC236}">
              <a16:creationId xmlns:a16="http://schemas.microsoft.com/office/drawing/2014/main" id="{E6802CC3-6BC1-4631-BA17-E4D1338B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55" name="Picture 1798">
          <a:extLst>
            <a:ext uri="{FF2B5EF4-FFF2-40B4-BE49-F238E27FC236}">
              <a16:creationId xmlns:a16="http://schemas.microsoft.com/office/drawing/2014/main" id="{B238E2C1-FD19-41E4-AA4F-A988ADB2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56" name="Picture 1787">
          <a:extLst>
            <a:ext uri="{FF2B5EF4-FFF2-40B4-BE49-F238E27FC236}">
              <a16:creationId xmlns:a16="http://schemas.microsoft.com/office/drawing/2014/main" id="{4885D748-A503-4CC4-8F0E-4735A7EA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57" name="Picture 4273">
          <a:extLst>
            <a:ext uri="{FF2B5EF4-FFF2-40B4-BE49-F238E27FC236}">
              <a16:creationId xmlns:a16="http://schemas.microsoft.com/office/drawing/2014/main" id="{DD488503-0D22-42E9-BE31-CAEBC623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58" name="Picture 1798">
          <a:extLst>
            <a:ext uri="{FF2B5EF4-FFF2-40B4-BE49-F238E27FC236}">
              <a16:creationId xmlns:a16="http://schemas.microsoft.com/office/drawing/2014/main" id="{928CBC77-38AF-4589-BA68-9F17BAB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59" name="Picture 1798">
          <a:extLst>
            <a:ext uri="{FF2B5EF4-FFF2-40B4-BE49-F238E27FC236}">
              <a16:creationId xmlns:a16="http://schemas.microsoft.com/office/drawing/2014/main" id="{77C8F0D3-7EA0-4ACE-87B9-4628ED32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60" name="Picture 1798">
          <a:extLst>
            <a:ext uri="{FF2B5EF4-FFF2-40B4-BE49-F238E27FC236}">
              <a16:creationId xmlns:a16="http://schemas.microsoft.com/office/drawing/2014/main" id="{8A543136-8AA6-4829-80B6-4FE79728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61" name="Picture 1798">
          <a:extLst>
            <a:ext uri="{FF2B5EF4-FFF2-40B4-BE49-F238E27FC236}">
              <a16:creationId xmlns:a16="http://schemas.microsoft.com/office/drawing/2014/main" id="{99F633D4-7930-4D51-B916-5F01EF8C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62" name="Picture 1798">
          <a:extLst>
            <a:ext uri="{FF2B5EF4-FFF2-40B4-BE49-F238E27FC236}">
              <a16:creationId xmlns:a16="http://schemas.microsoft.com/office/drawing/2014/main" id="{1D261339-141C-4A8C-B6ED-4635E6D2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1463" name="Picture 29235">
          <a:extLst>
            <a:ext uri="{FF2B5EF4-FFF2-40B4-BE49-F238E27FC236}">
              <a16:creationId xmlns:a16="http://schemas.microsoft.com/office/drawing/2014/main" id="{298D3335-098E-41B9-9BEE-BD8055D1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64" name="Picture 1798">
          <a:extLst>
            <a:ext uri="{FF2B5EF4-FFF2-40B4-BE49-F238E27FC236}">
              <a16:creationId xmlns:a16="http://schemas.microsoft.com/office/drawing/2014/main" id="{224FE186-593A-4CC2-A003-256B943A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65" name="Picture 1798">
          <a:extLst>
            <a:ext uri="{FF2B5EF4-FFF2-40B4-BE49-F238E27FC236}">
              <a16:creationId xmlns:a16="http://schemas.microsoft.com/office/drawing/2014/main" id="{2061F840-ADBD-4147-82F9-BF3C369E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66" name="Picture 1798">
          <a:extLst>
            <a:ext uri="{FF2B5EF4-FFF2-40B4-BE49-F238E27FC236}">
              <a16:creationId xmlns:a16="http://schemas.microsoft.com/office/drawing/2014/main" id="{9BCEC541-FF6B-4BB2-8BE0-35C4E967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1467" name="Picture 29235">
          <a:extLst>
            <a:ext uri="{FF2B5EF4-FFF2-40B4-BE49-F238E27FC236}">
              <a16:creationId xmlns:a16="http://schemas.microsoft.com/office/drawing/2014/main" id="{0FFEB63C-C5D7-48FC-93FE-004056FA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68" name="Picture 1798">
          <a:extLst>
            <a:ext uri="{FF2B5EF4-FFF2-40B4-BE49-F238E27FC236}">
              <a16:creationId xmlns:a16="http://schemas.microsoft.com/office/drawing/2014/main" id="{F8378D7A-D6D0-4021-ADF0-6A458320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69" name="Picture 1798">
          <a:extLst>
            <a:ext uri="{FF2B5EF4-FFF2-40B4-BE49-F238E27FC236}">
              <a16:creationId xmlns:a16="http://schemas.microsoft.com/office/drawing/2014/main" id="{BBA7ACF4-F2F4-451D-BFE6-5EE13061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70" name="Picture 1798">
          <a:extLst>
            <a:ext uri="{FF2B5EF4-FFF2-40B4-BE49-F238E27FC236}">
              <a16:creationId xmlns:a16="http://schemas.microsoft.com/office/drawing/2014/main" id="{6C9D6FC2-DD7C-4321-9EC6-A22AD751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1471" name="Picture 29235">
          <a:extLst>
            <a:ext uri="{FF2B5EF4-FFF2-40B4-BE49-F238E27FC236}">
              <a16:creationId xmlns:a16="http://schemas.microsoft.com/office/drawing/2014/main" id="{6BFAA65E-56B0-4BB0-8B2F-A019DD3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72" name="Picture 1798">
          <a:extLst>
            <a:ext uri="{FF2B5EF4-FFF2-40B4-BE49-F238E27FC236}">
              <a16:creationId xmlns:a16="http://schemas.microsoft.com/office/drawing/2014/main" id="{6616EC5A-6C10-4B8F-9886-E148C76C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73" name="Picture 1798">
          <a:extLst>
            <a:ext uri="{FF2B5EF4-FFF2-40B4-BE49-F238E27FC236}">
              <a16:creationId xmlns:a16="http://schemas.microsoft.com/office/drawing/2014/main" id="{90DB1D6C-DCFB-49ED-8A46-CF550FE4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74" name="Picture 1798">
          <a:extLst>
            <a:ext uri="{FF2B5EF4-FFF2-40B4-BE49-F238E27FC236}">
              <a16:creationId xmlns:a16="http://schemas.microsoft.com/office/drawing/2014/main" id="{7DDE741F-5945-4189-B2FD-AB65C1F3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1475" name="Picture 29235">
          <a:extLst>
            <a:ext uri="{FF2B5EF4-FFF2-40B4-BE49-F238E27FC236}">
              <a16:creationId xmlns:a16="http://schemas.microsoft.com/office/drawing/2014/main" id="{7594BFC5-64B6-4ECA-B1E0-81DE05AC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76" name="Picture 1798">
          <a:extLst>
            <a:ext uri="{FF2B5EF4-FFF2-40B4-BE49-F238E27FC236}">
              <a16:creationId xmlns:a16="http://schemas.microsoft.com/office/drawing/2014/main" id="{852A0057-959F-4D22-AB22-EC9B277C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77" name="Picture 1798">
          <a:extLst>
            <a:ext uri="{FF2B5EF4-FFF2-40B4-BE49-F238E27FC236}">
              <a16:creationId xmlns:a16="http://schemas.microsoft.com/office/drawing/2014/main" id="{752CDCF9-DD49-4218-A0C1-15BD84BD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78" name="Picture 1798">
          <a:extLst>
            <a:ext uri="{FF2B5EF4-FFF2-40B4-BE49-F238E27FC236}">
              <a16:creationId xmlns:a16="http://schemas.microsoft.com/office/drawing/2014/main" id="{DD6541A7-4EE9-40CA-AAFC-A65CE591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79" name="Picture 1787">
          <a:extLst>
            <a:ext uri="{FF2B5EF4-FFF2-40B4-BE49-F238E27FC236}">
              <a16:creationId xmlns:a16="http://schemas.microsoft.com/office/drawing/2014/main" id="{09E91205-D559-4CB6-90B1-F698EC36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80" name="Picture 1787">
          <a:extLst>
            <a:ext uri="{FF2B5EF4-FFF2-40B4-BE49-F238E27FC236}">
              <a16:creationId xmlns:a16="http://schemas.microsoft.com/office/drawing/2014/main" id="{97E2E410-35F0-4301-A385-24CAFC51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81" name="Picture 1798">
          <a:extLst>
            <a:ext uri="{FF2B5EF4-FFF2-40B4-BE49-F238E27FC236}">
              <a16:creationId xmlns:a16="http://schemas.microsoft.com/office/drawing/2014/main" id="{637AA6AD-BB87-4C10-A8FC-7463F75C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82" name="Picture 1798">
          <a:extLst>
            <a:ext uri="{FF2B5EF4-FFF2-40B4-BE49-F238E27FC236}">
              <a16:creationId xmlns:a16="http://schemas.microsoft.com/office/drawing/2014/main" id="{209CDA62-FC4E-4C62-BDA2-9F6AF419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1483" name="Picture 29235">
          <a:extLst>
            <a:ext uri="{FF2B5EF4-FFF2-40B4-BE49-F238E27FC236}">
              <a16:creationId xmlns:a16="http://schemas.microsoft.com/office/drawing/2014/main" id="{3916B8F0-4997-42AE-B370-06850442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84" name="Picture 1798">
          <a:extLst>
            <a:ext uri="{FF2B5EF4-FFF2-40B4-BE49-F238E27FC236}">
              <a16:creationId xmlns:a16="http://schemas.microsoft.com/office/drawing/2014/main" id="{1BAC4956-49A8-46C4-9C8C-38657200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85" name="Picture 1798">
          <a:extLst>
            <a:ext uri="{FF2B5EF4-FFF2-40B4-BE49-F238E27FC236}">
              <a16:creationId xmlns:a16="http://schemas.microsoft.com/office/drawing/2014/main" id="{4E4105D4-9051-465C-BF93-D3E011E1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86" name="Picture 1798">
          <a:extLst>
            <a:ext uri="{FF2B5EF4-FFF2-40B4-BE49-F238E27FC236}">
              <a16:creationId xmlns:a16="http://schemas.microsoft.com/office/drawing/2014/main" id="{176B3A62-E457-49FD-9701-463C7310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1487" name="Picture 29235">
          <a:extLst>
            <a:ext uri="{FF2B5EF4-FFF2-40B4-BE49-F238E27FC236}">
              <a16:creationId xmlns:a16="http://schemas.microsoft.com/office/drawing/2014/main" id="{880A95F0-201D-4E3E-B600-E88914A0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88" name="Picture 1798">
          <a:extLst>
            <a:ext uri="{FF2B5EF4-FFF2-40B4-BE49-F238E27FC236}">
              <a16:creationId xmlns:a16="http://schemas.microsoft.com/office/drawing/2014/main" id="{C5CF224F-3B6A-4346-B5D2-5C2D2067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89" name="Picture 1798">
          <a:extLst>
            <a:ext uri="{FF2B5EF4-FFF2-40B4-BE49-F238E27FC236}">
              <a16:creationId xmlns:a16="http://schemas.microsoft.com/office/drawing/2014/main" id="{C6B40EBD-1DEA-42AF-8E8D-858B3AD9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90" name="Picture 1798">
          <a:extLst>
            <a:ext uri="{FF2B5EF4-FFF2-40B4-BE49-F238E27FC236}">
              <a16:creationId xmlns:a16="http://schemas.microsoft.com/office/drawing/2014/main" id="{4D83B589-E741-470C-A6B9-182477DF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491" name="Picture 1787">
          <a:extLst>
            <a:ext uri="{FF2B5EF4-FFF2-40B4-BE49-F238E27FC236}">
              <a16:creationId xmlns:a16="http://schemas.microsoft.com/office/drawing/2014/main" id="{CF07763E-DC40-453D-B831-941EB6FF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92" name="Picture 1798">
          <a:extLst>
            <a:ext uri="{FF2B5EF4-FFF2-40B4-BE49-F238E27FC236}">
              <a16:creationId xmlns:a16="http://schemas.microsoft.com/office/drawing/2014/main" id="{B667439D-67FF-4935-A139-8FE098C6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93" name="Picture 1798">
          <a:extLst>
            <a:ext uri="{FF2B5EF4-FFF2-40B4-BE49-F238E27FC236}">
              <a16:creationId xmlns:a16="http://schemas.microsoft.com/office/drawing/2014/main" id="{91C58100-80BE-49D3-849A-556D52AA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1494" name="Picture 29235">
          <a:extLst>
            <a:ext uri="{FF2B5EF4-FFF2-40B4-BE49-F238E27FC236}">
              <a16:creationId xmlns:a16="http://schemas.microsoft.com/office/drawing/2014/main" id="{3592C108-C7D0-4C8B-9A08-C8555B28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95" name="Picture 1798">
          <a:extLst>
            <a:ext uri="{FF2B5EF4-FFF2-40B4-BE49-F238E27FC236}">
              <a16:creationId xmlns:a16="http://schemas.microsoft.com/office/drawing/2014/main" id="{F70936CB-C958-45BD-8E88-C22BBCA4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96" name="Picture 1798">
          <a:extLst>
            <a:ext uri="{FF2B5EF4-FFF2-40B4-BE49-F238E27FC236}">
              <a16:creationId xmlns:a16="http://schemas.microsoft.com/office/drawing/2014/main" id="{6621DB4B-0CD8-401A-A8D0-89AE1466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97" name="Picture 1798">
          <a:extLst>
            <a:ext uri="{FF2B5EF4-FFF2-40B4-BE49-F238E27FC236}">
              <a16:creationId xmlns:a16="http://schemas.microsoft.com/office/drawing/2014/main" id="{01FD96F0-6066-49A1-8B59-0717B897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1498" name="Picture 29235">
          <a:extLst>
            <a:ext uri="{FF2B5EF4-FFF2-40B4-BE49-F238E27FC236}">
              <a16:creationId xmlns:a16="http://schemas.microsoft.com/office/drawing/2014/main" id="{E864A931-00D7-4339-8C7A-08C84E33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499" name="Picture 1798">
          <a:extLst>
            <a:ext uri="{FF2B5EF4-FFF2-40B4-BE49-F238E27FC236}">
              <a16:creationId xmlns:a16="http://schemas.microsoft.com/office/drawing/2014/main" id="{DB16A243-25F5-48FC-AFC1-3879A426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500" name="Picture 1798">
          <a:extLst>
            <a:ext uri="{FF2B5EF4-FFF2-40B4-BE49-F238E27FC236}">
              <a16:creationId xmlns:a16="http://schemas.microsoft.com/office/drawing/2014/main" id="{85F23812-AC14-4301-90F5-3ECF0482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501" name="Picture 1798">
          <a:extLst>
            <a:ext uri="{FF2B5EF4-FFF2-40B4-BE49-F238E27FC236}">
              <a16:creationId xmlns:a16="http://schemas.microsoft.com/office/drawing/2014/main" id="{F5AE3511-C6C8-45AF-BC3B-09C3006B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502" name="Picture 1787">
          <a:extLst>
            <a:ext uri="{FF2B5EF4-FFF2-40B4-BE49-F238E27FC236}">
              <a16:creationId xmlns:a16="http://schemas.microsoft.com/office/drawing/2014/main" id="{A9602D9A-C95C-42EE-9A54-D12731CC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03" name="Picture 4273">
          <a:extLst>
            <a:ext uri="{FF2B5EF4-FFF2-40B4-BE49-F238E27FC236}">
              <a16:creationId xmlns:a16="http://schemas.microsoft.com/office/drawing/2014/main" id="{51DB3C0E-9698-40DE-856D-8EB23E82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04" name="Picture 1798">
          <a:extLst>
            <a:ext uri="{FF2B5EF4-FFF2-40B4-BE49-F238E27FC236}">
              <a16:creationId xmlns:a16="http://schemas.microsoft.com/office/drawing/2014/main" id="{CB402EFE-E5D3-45BF-B97F-E4015C4C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05" name="Picture 1798">
          <a:extLst>
            <a:ext uri="{FF2B5EF4-FFF2-40B4-BE49-F238E27FC236}">
              <a16:creationId xmlns:a16="http://schemas.microsoft.com/office/drawing/2014/main" id="{51AACC0B-AB9C-4B06-B62A-3C19B0F4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06" name="Picture 1798">
          <a:extLst>
            <a:ext uri="{FF2B5EF4-FFF2-40B4-BE49-F238E27FC236}">
              <a16:creationId xmlns:a16="http://schemas.microsoft.com/office/drawing/2014/main" id="{3E9E8B53-F247-4CA3-8965-D0A1652C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07" name="Picture 1798">
          <a:extLst>
            <a:ext uri="{FF2B5EF4-FFF2-40B4-BE49-F238E27FC236}">
              <a16:creationId xmlns:a16="http://schemas.microsoft.com/office/drawing/2014/main" id="{B64427FD-2861-41A4-B553-0831DC49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08" name="Picture 1798">
          <a:extLst>
            <a:ext uri="{FF2B5EF4-FFF2-40B4-BE49-F238E27FC236}">
              <a16:creationId xmlns:a16="http://schemas.microsoft.com/office/drawing/2014/main" id="{50931BDF-A9B8-4990-A9C3-505A3073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1509" name="Picture 29235">
          <a:extLst>
            <a:ext uri="{FF2B5EF4-FFF2-40B4-BE49-F238E27FC236}">
              <a16:creationId xmlns:a16="http://schemas.microsoft.com/office/drawing/2014/main" id="{353AFD69-9CF2-470D-81E1-6298F119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10" name="Picture 1798">
          <a:extLst>
            <a:ext uri="{FF2B5EF4-FFF2-40B4-BE49-F238E27FC236}">
              <a16:creationId xmlns:a16="http://schemas.microsoft.com/office/drawing/2014/main" id="{6EAA5FFE-4A3E-4385-BFAB-5454358A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11" name="Picture 1798">
          <a:extLst>
            <a:ext uri="{FF2B5EF4-FFF2-40B4-BE49-F238E27FC236}">
              <a16:creationId xmlns:a16="http://schemas.microsoft.com/office/drawing/2014/main" id="{703ED066-20A9-4CF7-ABE4-E05B5AB9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12" name="Picture 1798">
          <a:extLst>
            <a:ext uri="{FF2B5EF4-FFF2-40B4-BE49-F238E27FC236}">
              <a16:creationId xmlns:a16="http://schemas.microsoft.com/office/drawing/2014/main" id="{E134B9A4-8108-4CA6-8CAA-D11B2690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1513" name="Picture 29235">
          <a:extLst>
            <a:ext uri="{FF2B5EF4-FFF2-40B4-BE49-F238E27FC236}">
              <a16:creationId xmlns:a16="http://schemas.microsoft.com/office/drawing/2014/main" id="{C3CEB833-27AD-4B4D-8AEA-F8824F6F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14" name="Picture 1798">
          <a:extLst>
            <a:ext uri="{FF2B5EF4-FFF2-40B4-BE49-F238E27FC236}">
              <a16:creationId xmlns:a16="http://schemas.microsoft.com/office/drawing/2014/main" id="{3173AAD4-C632-41CE-9025-B1E3F867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15" name="Picture 1798">
          <a:extLst>
            <a:ext uri="{FF2B5EF4-FFF2-40B4-BE49-F238E27FC236}">
              <a16:creationId xmlns:a16="http://schemas.microsoft.com/office/drawing/2014/main" id="{C679D7BC-9C9B-4F1A-B8A1-5BF18E1B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16" name="Picture 1798">
          <a:extLst>
            <a:ext uri="{FF2B5EF4-FFF2-40B4-BE49-F238E27FC236}">
              <a16:creationId xmlns:a16="http://schemas.microsoft.com/office/drawing/2014/main" id="{9E6DBD28-7514-43F2-9078-29C32B6A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1517" name="Picture 29235">
          <a:extLst>
            <a:ext uri="{FF2B5EF4-FFF2-40B4-BE49-F238E27FC236}">
              <a16:creationId xmlns:a16="http://schemas.microsoft.com/office/drawing/2014/main" id="{FD6FCF8A-364F-41C9-BD8D-238543FF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18" name="Picture 1798">
          <a:extLst>
            <a:ext uri="{FF2B5EF4-FFF2-40B4-BE49-F238E27FC236}">
              <a16:creationId xmlns:a16="http://schemas.microsoft.com/office/drawing/2014/main" id="{ED67C51B-87FC-40A1-AD8E-EF25D0A4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19" name="Picture 1798">
          <a:extLst>
            <a:ext uri="{FF2B5EF4-FFF2-40B4-BE49-F238E27FC236}">
              <a16:creationId xmlns:a16="http://schemas.microsoft.com/office/drawing/2014/main" id="{54092617-507F-4C84-8921-90E3AC5D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20" name="Picture 1798">
          <a:extLst>
            <a:ext uri="{FF2B5EF4-FFF2-40B4-BE49-F238E27FC236}">
              <a16:creationId xmlns:a16="http://schemas.microsoft.com/office/drawing/2014/main" id="{604CBF03-EAFB-44C8-960D-182AD4CC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1521" name="Picture 29235">
          <a:extLst>
            <a:ext uri="{FF2B5EF4-FFF2-40B4-BE49-F238E27FC236}">
              <a16:creationId xmlns:a16="http://schemas.microsoft.com/office/drawing/2014/main" id="{0F2217AA-9BBD-4984-8322-BBF7FE22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22" name="Picture 1798">
          <a:extLst>
            <a:ext uri="{FF2B5EF4-FFF2-40B4-BE49-F238E27FC236}">
              <a16:creationId xmlns:a16="http://schemas.microsoft.com/office/drawing/2014/main" id="{A78D05A4-1965-4690-9F72-39BB2E88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23" name="Picture 1798">
          <a:extLst>
            <a:ext uri="{FF2B5EF4-FFF2-40B4-BE49-F238E27FC236}">
              <a16:creationId xmlns:a16="http://schemas.microsoft.com/office/drawing/2014/main" id="{679BD284-05A3-46CE-80CE-7B25AD09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24" name="Picture 1798">
          <a:extLst>
            <a:ext uri="{FF2B5EF4-FFF2-40B4-BE49-F238E27FC236}">
              <a16:creationId xmlns:a16="http://schemas.microsoft.com/office/drawing/2014/main" id="{28620CEA-632C-47DF-9A72-A8EF582C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25" name="Picture 1787">
          <a:extLst>
            <a:ext uri="{FF2B5EF4-FFF2-40B4-BE49-F238E27FC236}">
              <a16:creationId xmlns:a16="http://schemas.microsoft.com/office/drawing/2014/main" id="{54F7653A-C833-4A91-B131-CF084232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26" name="Picture 1787">
          <a:extLst>
            <a:ext uri="{FF2B5EF4-FFF2-40B4-BE49-F238E27FC236}">
              <a16:creationId xmlns:a16="http://schemas.microsoft.com/office/drawing/2014/main" id="{16298CB8-28AB-4B05-907D-C8F97F74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27" name="Picture 1798">
          <a:extLst>
            <a:ext uri="{FF2B5EF4-FFF2-40B4-BE49-F238E27FC236}">
              <a16:creationId xmlns:a16="http://schemas.microsoft.com/office/drawing/2014/main" id="{0340E7A0-B2CF-46FF-8592-A8125791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28" name="Picture 1798">
          <a:extLst>
            <a:ext uri="{FF2B5EF4-FFF2-40B4-BE49-F238E27FC236}">
              <a16:creationId xmlns:a16="http://schemas.microsoft.com/office/drawing/2014/main" id="{076C0D7E-11AE-483C-B5CC-2173287F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1529" name="Picture 29235">
          <a:extLst>
            <a:ext uri="{FF2B5EF4-FFF2-40B4-BE49-F238E27FC236}">
              <a16:creationId xmlns:a16="http://schemas.microsoft.com/office/drawing/2014/main" id="{7AF0F6ED-3C2C-4889-ABF0-746607D2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30" name="Picture 1798">
          <a:extLst>
            <a:ext uri="{FF2B5EF4-FFF2-40B4-BE49-F238E27FC236}">
              <a16:creationId xmlns:a16="http://schemas.microsoft.com/office/drawing/2014/main" id="{01424820-D9FC-4624-B185-53796E37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31" name="Picture 1798">
          <a:extLst>
            <a:ext uri="{FF2B5EF4-FFF2-40B4-BE49-F238E27FC236}">
              <a16:creationId xmlns:a16="http://schemas.microsoft.com/office/drawing/2014/main" id="{D6E27E30-260E-4857-91E7-044FB855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32" name="Picture 1798">
          <a:extLst>
            <a:ext uri="{FF2B5EF4-FFF2-40B4-BE49-F238E27FC236}">
              <a16:creationId xmlns:a16="http://schemas.microsoft.com/office/drawing/2014/main" id="{0764959E-AF50-474D-912E-EDD83148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1533" name="Picture 29235">
          <a:extLst>
            <a:ext uri="{FF2B5EF4-FFF2-40B4-BE49-F238E27FC236}">
              <a16:creationId xmlns:a16="http://schemas.microsoft.com/office/drawing/2014/main" id="{8BCBBE5A-8675-44F4-94E6-B6594368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34" name="Picture 1798">
          <a:extLst>
            <a:ext uri="{FF2B5EF4-FFF2-40B4-BE49-F238E27FC236}">
              <a16:creationId xmlns:a16="http://schemas.microsoft.com/office/drawing/2014/main" id="{356C44E5-6B0F-48B9-AEC2-F5D5FD42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35" name="Picture 1798">
          <a:extLst>
            <a:ext uri="{FF2B5EF4-FFF2-40B4-BE49-F238E27FC236}">
              <a16:creationId xmlns:a16="http://schemas.microsoft.com/office/drawing/2014/main" id="{E97A0C49-C776-425C-8B3E-2426C12D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36" name="Picture 1798">
          <a:extLst>
            <a:ext uri="{FF2B5EF4-FFF2-40B4-BE49-F238E27FC236}">
              <a16:creationId xmlns:a16="http://schemas.microsoft.com/office/drawing/2014/main" id="{10A8F761-EF87-4B87-B3E0-CD3A6436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537" name="Picture 1787">
          <a:extLst>
            <a:ext uri="{FF2B5EF4-FFF2-40B4-BE49-F238E27FC236}">
              <a16:creationId xmlns:a16="http://schemas.microsoft.com/office/drawing/2014/main" id="{ACC7FC7F-46E1-4D6B-AA17-02B42C07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38" name="Picture 1798">
          <a:extLst>
            <a:ext uri="{FF2B5EF4-FFF2-40B4-BE49-F238E27FC236}">
              <a16:creationId xmlns:a16="http://schemas.microsoft.com/office/drawing/2014/main" id="{5435E904-F599-4548-B5FC-E16A50B2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39" name="Picture 1798">
          <a:extLst>
            <a:ext uri="{FF2B5EF4-FFF2-40B4-BE49-F238E27FC236}">
              <a16:creationId xmlns:a16="http://schemas.microsoft.com/office/drawing/2014/main" id="{8AB8D70A-5319-4946-810B-41B18E30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1540" name="Picture 29235">
          <a:extLst>
            <a:ext uri="{FF2B5EF4-FFF2-40B4-BE49-F238E27FC236}">
              <a16:creationId xmlns:a16="http://schemas.microsoft.com/office/drawing/2014/main" id="{B2734151-690F-4DDE-B1B1-501E9C87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41" name="Picture 1798">
          <a:extLst>
            <a:ext uri="{FF2B5EF4-FFF2-40B4-BE49-F238E27FC236}">
              <a16:creationId xmlns:a16="http://schemas.microsoft.com/office/drawing/2014/main" id="{8392F63E-DF2A-4285-9B35-DB68C0F0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42" name="Picture 1798">
          <a:extLst>
            <a:ext uri="{FF2B5EF4-FFF2-40B4-BE49-F238E27FC236}">
              <a16:creationId xmlns:a16="http://schemas.microsoft.com/office/drawing/2014/main" id="{8CBCF72D-021C-4775-BA6F-AFA1897E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43" name="Picture 1798">
          <a:extLst>
            <a:ext uri="{FF2B5EF4-FFF2-40B4-BE49-F238E27FC236}">
              <a16:creationId xmlns:a16="http://schemas.microsoft.com/office/drawing/2014/main" id="{10633C2E-EE65-4807-9B97-B6EA2497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1544" name="Picture 29235">
          <a:extLst>
            <a:ext uri="{FF2B5EF4-FFF2-40B4-BE49-F238E27FC236}">
              <a16:creationId xmlns:a16="http://schemas.microsoft.com/office/drawing/2014/main" id="{03DD2D1E-1BE9-4A90-BB16-3C1CAC44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45" name="Picture 1798">
          <a:extLst>
            <a:ext uri="{FF2B5EF4-FFF2-40B4-BE49-F238E27FC236}">
              <a16:creationId xmlns:a16="http://schemas.microsoft.com/office/drawing/2014/main" id="{DDFCA825-50A2-4B3C-A4AF-CE16953B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46" name="Picture 1798">
          <a:extLst>
            <a:ext uri="{FF2B5EF4-FFF2-40B4-BE49-F238E27FC236}">
              <a16:creationId xmlns:a16="http://schemas.microsoft.com/office/drawing/2014/main" id="{B2114977-04A7-4AA7-8A98-AE3CAC73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47" name="Picture 1798">
          <a:extLst>
            <a:ext uri="{FF2B5EF4-FFF2-40B4-BE49-F238E27FC236}">
              <a16:creationId xmlns:a16="http://schemas.microsoft.com/office/drawing/2014/main" id="{4213132A-E748-495B-BA9A-D09570F4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548" name="Picture 1787">
          <a:extLst>
            <a:ext uri="{FF2B5EF4-FFF2-40B4-BE49-F238E27FC236}">
              <a16:creationId xmlns:a16="http://schemas.microsoft.com/office/drawing/2014/main" id="{99C684A5-2D23-4AF6-B2CC-4C4CD558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49" name="Picture 4273">
          <a:extLst>
            <a:ext uri="{FF2B5EF4-FFF2-40B4-BE49-F238E27FC236}">
              <a16:creationId xmlns:a16="http://schemas.microsoft.com/office/drawing/2014/main" id="{CCD4CA6A-3BF1-4B49-A402-900D59B0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50" name="Picture 1798">
          <a:extLst>
            <a:ext uri="{FF2B5EF4-FFF2-40B4-BE49-F238E27FC236}">
              <a16:creationId xmlns:a16="http://schemas.microsoft.com/office/drawing/2014/main" id="{49AF1379-361F-4D09-9778-7739406F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51" name="Picture 1798">
          <a:extLst>
            <a:ext uri="{FF2B5EF4-FFF2-40B4-BE49-F238E27FC236}">
              <a16:creationId xmlns:a16="http://schemas.microsoft.com/office/drawing/2014/main" id="{510A06BF-A20B-410A-B72E-F1DF0957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52" name="Picture 1798">
          <a:extLst>
            <a:ext uri="{FF2B5EF4-FFF2-40B4-BE49-F238E27FC236}">
              <a16:creationId xmlns:a16="http://schemas.microsoft.com/office/drawing/2014/main" id="{F61848C7-5433-4B68-B78D-0D0D7F7B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53" name="Picture 1798">
          <a:extLst>
            <a:ext uri="{FF2B5EF4-FFF2-40B4-BE49-F238E27FC236}">
              <a16:creationId xmlns:a16="http://schemas.microsoft.com/office/drawing/2014/main" id="{0946AE4F-7295-4861-B387-D6183CF9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54" name="Picture 1798">
          <a:extLst>
            <a:ext uri="{FF2B5EF4-FFF2-40B4-BE49-F238E27FC236}">
              <a16:creationId xmlns:a16="http://schemas.microsoft.com/office/drawing/2014/main" id="{1B6987EB-DE4C-4738-BB95-C5614E0D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1555" name="Picture 29235">
          <a:extLst>
            <a:ext uri="{FF2B5EF4-FFF2-40B4-BE49-F238E27FC236}">
              <a16:creationId xmlns:a16="http://schemas.microsoft.com/office/drawing/2014/main" id="{BBD6E039-1360-49D1-94B4-3D34194B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56" name="Picture 1798">
          <a:extLst>
            <a:ext uri="{FF2B5EF4-FFF2-40B4-BE49-F238E27FC236}">
              <a16:creationId xmlns:a16="http://schemas.microsoft.com/office/drawing/2014/main" id="{668B8A7E-D8AF-4E99-BBD1-FDC1B2AF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57" name="Picture 1798">
          <a:extLst>
            <a:ext uri="{FF2B5EF4-FFF2-40B4-BE49-F238E27FC236}">
              <a16:creationId xmlns:a16="http://schemas.microsoft.com/office/drawing/2014/main" id="{A12D404A-F981-492D-B8AE-A5586A55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58" name="Picture 1798">
          <a:extLst>
            <a:ext uri="{FF2B5EF4-FFF2-40B4-BE49-F238E27FC236}">
              <a16:creationId xmlns:a16="http://schemas.microsoft.com/office/drawing/2014/main" id="{8320EE06-8E21-4A90-B8EC-565A53E7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19050</xdr:rowOff>
    </xdr:to>
    <xdr:pic>
      <xdr:nvPicPr>
        <xdr:cNvPr id="1559" name="Picture 29235">
          <a:extLst>
            <a:ext uri="{FF2B5EF4-FFF2-40B4-BE49-F238E27FC236}">
              <a16:creationId xmlns:a16="http://schemas.microsoft.com/office/drawing/2014/main" id="{BACC09ED-8CC1-4B59-90A5-3074D9B0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60" name="Picture 1798">
          <a:extLst>
            <a:ext uri="{FF2B5EF4-FFF2-40B4-BE49-F238E27FC236}">
              <a16:creationId xmlns:a16="http://schemas.microsoft.com/office/drawing/2014/main" id="{3814FBEB-80B3-48B3-8923-05ACD573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61" name="Picture 1798">
          <a:extLst>
            <a:ext uri="{FF2B5EF4-FFF2-40B4-BE49-F238E27FC236}">
              <a16:creationId xmlns:a16="http://schemas.microsoft.com/office/drawing/2014/main" id="{AF648949-F8FF-47A2-81C9-EE38ACC1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62" name="Picture 1798">
          <a:extLst>
            <a:ext uri="{FF2B5EF4-FFF2-40B4-BE49-F238E27FC236}">
              <a16:creationId xmlns:a16="http://schemas.microsoft.com/office/drawing/2014/main" id="{7B6DC68C-AB9F-4FFA-84D9-E2D470AB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1563" name="Picture 29235">
          <a:extLst>
            <a:ext uri="{FF2B5EF4-FFF2-40B4-BE49-F238E27FC236}">
              <a16:creationId xmlns:a16="http://schemas.microsoft.com/office/drawing/2014/main" id="{F5156D65-B1E9-4A28-97FE-BD81D740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64" name="Picture 1798">
          <a:extLst>
            <a:ext uri="{FF2B5EF4-FFF2-40B4-BE49-F238E27FC236}">
              <a16:creationId xmlns:a16="http://schemas.microsoft.com/office/drawing/2014/main" id="{216E3B5F-3EB9-4A1A-B032-93A812AB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65" name="Picture 1798">
          <a:extLst>
            <a:ext uri="{FF2B5EF4-FFF2-40B4-BE49-F238E27FC236}">
              <a16:creationId xmlns:a16="http://schemas.microsoft.com/office/drawing/2014/main" id="{B5C2DDF2-C31A-44C0-BBCA-0BFD82F5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66" name="Picture 1798">
          <a:extLst>
            <a:ext uri="{FF2B5EF4-FFF2-40B4-BE49-F238E27FC236}">
              <a16:creationId xmlns:a16="http://schemas.microsoft.com/office/drawing/2014/main" id="{4A62C817-5707-4D65-A868-A9C7A73D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19050</xdr:rowOff>
    </xdr:to>
    <xdr:pic>
      <xdr:nvPicPr>
        <xdr:cNvPr id="1567" name="Picture 29235">
          <a:extLst>
            <a:ext uri="{FF2B5EF4-FFF2-40B4-BE49-F238E27FC236}">
              <a16:creationId xmlns:a16="http://schemas.microsoft.com/office/drawing/2014/main" id="{7C7D43C6-1EAC-4B41-93B3-361EED79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68" name="Picture 1798">
          <a:extLst>
            <a:ext uri="{FF2B5EF4-FFF2-40B4-BE49-F238E27FC236}">
              <a16:creationId xmlns:a16="http://schemas.microsoft.com/office/drawing/2014/main" id="{0611C9B9-21ED-414D-93F9-69C14154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69" name="Picture 1798">
          <a:extLst>
            <a:ext uri="{FF2B5EF4-FFF2-40B4-BE49-F238E27FC236}">
              <a16:creationId xmlns:a16="http://schemas.microsoft.com/office/drawing/2014/main" id="{2764F9DB-6936-4CAA-A7C6-CBF265C0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70" name="Picture 1798">
          <a:extLst>
            <a:ext uri="{FF2B5EF4-FFF2-40B4-BE49-F238E27FC236}">
              <a16:creationId xmlns:a16="http://schemas.microsoft.com/office/drawing/2014/main" id="{BC57E20F-7E6E-4B7C-B015-C364A847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71" name="Picture 1787">
          <a:extLst>
            <a:ext uri="{FF2B5EF4-FFF2-40B4-BE49-F238E27FC236}">
              <a16:creationId xmlns:a16="http://schemas.microsoft.com/office/drawing/2014/main" id="{9D321258-CF2D-4431-9369-8AB98E67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72" name="Picture 1787">
          <a:extLst>
            <a:ext uri="{FF2B5EF4-FFF2-40B4-BE49-F238E27FC236}">
              <a16:creationId xmlns:a16="http://schemas.microsoft.com/office/drawing/2014/main" id="{4C32D8A5-0E19-4A60-A2CE-895C8F43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73" name="Picture 1798">
          <a:extLst>
            <a:ext uri="{FF2B5EF4-FFF2-40B4-BE49-F238E27FC236}">
              <a16:creationId xmlns:a16="http://schemas.microsoft.com/office/drawing/2014/main" id="{8588B5A8-233F-4C95-9370-120687E9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74" name="Picture 1798">
          <a:extLst>
            <a:ext uri="{FF2B5EF4-FFF2-40B4-BE49-F238E27FC236}">
              <a16:creationId xmlns:a16="http://schemas.microsoft.com/office/drawing/2014/main" id="{3C85EE86-8257-4AC6-8721-990124D1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1575" name="Picture 29235">
          <a:extLst>
            <a:ext uri="{FF2B5EF4-FFF2-40B4-BE49-F238E27FC236}">
              <a16:creationId xmlns:a16="http://schemas.microsoft.com/office/drawing/2014/main" id="{63604906-DE3E-4B85-890C-940DA903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76" name="Picture 1798">
          <a:extLst>
            <a:ext uri="{FF2B5EF4-FFF2-40B4-BE49-F238E27FC236}">
              <a16:creationId xmlns:a16="http://schemas.microsoft.com/office/drawing/2014/main" id="{8CFEB697-66F5-4180-9389-22A0BA24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77" name="Picture 1798">
          <a:extLst>
            <a:ext uri="{FF2B5EF4-FFF2-40B4-BE49-F238E27FC236}">
              <a16:creationId xmlns:a16="http://schemas.microsoft.com/office/drawing/2014/main" id="{3863E010-1948-4F67-82DB-436061F9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78" name="Picture 1798">
          <a:extLst>
            <a:ext uri="{FF2B5EF4-FFF2-40B4-BE49-F238E27FC236}">
              <a16:creationId xmlns:a16="http://schemas.microsoft.com/office/drawing/2014/main" id="{B96FEF4C-5453-43B9-9F5A-1235157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1579" name="Picture 29235">
          <a:extLst>
            <a:ext uri="{FF2B5EF4-FFF2-40B4-BE49-F238E27FC236}">
              <a16:creationId xmlns:a16="http://schemas.microsoft.com/office/drawing/2014/main" id="{7D3F69DA-AEF4-4A0D-9A33-370FD7A5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80" name="Picture 1798">
          <a:extLst>
            <a:ext uri="{FF2B5EF4-FFF2-40B4-BE49-F238E27FC236}">
              <a16:creationId xmlns:a16="http://schemas.microsoft.com/office/drawing/2014/main" id="{9EBCF785-F3AC-4AF6-8AE0-4EEDBAE0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81" name="Picture 1798">
          <a:extLst>
            <a:ext uri="{FF2B5EF4-FFF2-40B4-BE49-F238E27FC236}">
              <a16:creationId xmlns:a16="http://schemas.microsoft.com/office/drawing/2014/main" id="{F335DF10-1D0F-4950-9D1F-760CE6F3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82" name="Picture 1798">
          <a:extLst>
            <a:ext uri="{FF2B5EF4-FFF2-40B4-BE49-F238E27FC236}">
              <a16:creationId xmlns:a16="http://schemas.microsoft.com/office/drawing/2014/main" id="{B7B7B661-0F3E-4EBF-84D0-973B117E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583" name="Picture 1787">
          <a:extLst>
            <a:ext uri="{FF2B5EF4-FFF2-40B4-BE49-F238E27FC236}">
              <a16:creationId xmlns:a16="http://schemas.microsoft.com/office/drawing/2014/main" id="{73DD58F1-DAE8-44FD-AEC9-A108A1D7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84" name="Picture 1798">
          <a:extLst>
            <a:ext uri="{FF2B5EF4-FFF2-40B4-BE49-F238E27FC236}">
              <a16:creationId xmlns:a16="http://schemas.microsoft.com/office/drawing/2014/main" id="{A1D5F42D-AD69-4023-A6FF-6E9305CB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85" name="Picture 1798">
          <a:extLst>
            <a:ext uri="{FF2B5EF4-FFF2-40B4-BE49-F238E27FC236}">
              <a16:creationId xmlns:a16="http://schemas.microsoft.com/office/drawing/2014/main" id="{C77C32D1-9AA4-4952-90A7-76198262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19050</xdr:rowOff>
    </xdr:to>
    <xdr:pic>
      <xdr:nvPicPr>
        <xdr:cNvPr id="1586" name="Picture 29235">
          <a:extLst>
            <a:ext uri="{FF2B5EF4-FFF2-40B4-BE49-F238E27FC236}">
              <a16:creationId xmlns:a16="http://schemas.microsoft.com/office/drawing/2014/main" id="{DB985E9B-6120-4664-8F04-7BDF8C0E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87" name="Picture 1798">
          <a:extLst>
            <a:ext uri="{FF2B5EF4-FFF2-40B4-BE49-F238E27FC236}">
              <a16:creationId xmlns:a16="http://schemas.microsoft.com/office/drawing/2014/main" id="{093E7CF8-AC36-4108-8125-6B2E370E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88" name="Picture 1798">
          <a:extLst>
            <a:ext uri="{FF2B5EF4-FFF2-40B4-BE49-F238E27FC236}">
              <a16:creationId xmlns:a16="http://schemas.microsoft.com/office/drawing/2014/main" id="{C67A2CA8-6110-49F8-90C7-F3317671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89" name="Picture 1798">
          <a:extLst>
            <a:ext uri="{FF2B5EF4-FFF2-40B4-BE49-F238E27FC236}">
              <a16:creationId xmlns:a16="http://schemas.microsoft.com/office/drawing/2014/main" id="{60C99949-B4C8-4F59-9943-079A03C3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19050</xdr:rowOff>
    </xdr:to>
    <xdr:pic>
      <xdr:nvPicPr>
        <xdr:cNvPr id="1590" name="Picture 29235">
          <a:extLst>
            <a:ext uri="{FF2B5EF4-FFF2-40B4-BE49-F238E27FC236}">
              <a16:creationId xmlns:a16="http://schemas.microsoft.com/office/drawing/2014/main" id="{46493654-3E08-4522-B68B-284756A9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91" name="Picture 1798">
          <a:extLst>
            <a:ext uri="{FF2B5EF4-FFF2-40B4-BE49-F238E27FC236}">
              <a16:creationId xmlns:a16="http://schemas.microsoft.com/office/drawing/2014/main" id="{7C356FA8-B841-4236-8159-F9785795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92" name="Picture 1798">
          <a:extLst>
            <a:ext uri="{FF2B5EF4-FFF2-40B4-BE49-F238E27FC236}">
              <a16:creationId xmlns:a16="http://schemas.microsoft.com/office/drawing/2014/main" id="{0C6EED3D-B6E5-4CA1-B67C-53C7F488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93" name="Picture 1798">
          <a:extLst>
            <a:ext uri="{FF2B5EF4-FFF2-40B4-BE49-F238E27FC236}">
              <a16:creationId xmlns:a16="http://schemas.microsoft.com/office/drawing/2014/main" id="{65A37285-CA14-4115-A79E-1E92E351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594" name="Picture 1787">
          <a:extLst>
            <a:ext uri="{FF2B5EF4-FFF2-40B4-BE49-F238E27FC236}">
              <a16:creationId xmlns:a16="http://schemas.microsoft.com/office/drawing/2014/main" id="{C759FAE5-30C6-4616-89EA-A5D87D32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595" name="Picture 4273">
          <a:extLst>
            <a:ext uri="{FF2B5EF4-FFF2-40B4-BE49-F238E27FC236}">
              <a16:creationId xmlns:a16="http://schemas.microsoft.com/office/drawing/2014/main" id="{DF33A877-E459-4F85-BA64-6DBC8268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596" name="Picture 1798">
          <a:extLst>
            <a:ext uri="{FF2B5EF4-FFF2-40B4-BE49-F238E27FC236}">
              <a16:creationId xmlns:a16="http://schemas.microsoft.com/office/drawing/2014/main" id="{F0A5ECDC-9E42-46CB-96E4-4F88B320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597" name="Picture 1798">
          <a:extLst>
            <a:ext uri="{FF2B5EF4-FFF2-40B4-BE49-F238E27FC236}">
              <a16:creationId xmlns:a16="http://schemas.microsoft.com/office/drawing/2014/main" id="{32C465D1-6BE9-41D9-9E18-9C4271B5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598" name="Picture 1798">
          <a:extLst>
            <a:ext uri="{FF2B5EF4-FFF2-40B4-BE49-F238E27FC236}">
              <a16:creationId xmlns:a16="http://schemas.microsoft.com/office/drawing/2014/main" id="{2AE6BDB1-4C83-4FC4-B673-3F49D6EE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599" name="Picture 1798">
          <a:extLst>
            <a:ext uri="{FF2B5EF4-FFF2-40B4-BE49-F238E27FC236}">
              <a16:creationId xmlns:a16="http://schemas.microsoft.com/office/drawing/2014/main" id="{396A41B5-6766-4F75-9CE4-F8ED343F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00" name="Picture 1798">
          <a:extLst>
            <a:ext uri="{FF2B5EF4-FFF2-40B4-BE49-F238E27FC236}">
              <a16:creationId xmlns:a16="http://schemas.microsoft.com/office/drawing/2014/main" id="{B92245CB-B83A-4B63-9E03-CB069D64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1601" name="Picture 29235">
          <a:extLst>
            <a:ext uri="{FF2B5EF4-FFF2-40B4-BE49-F238E27FC236}">
              <a16:creationId xmlns:a16="http://schemas.microsoft.com/office/drawing/2014/main" id="{ECE54300-5D70-42E2-9A31-F593BD86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02" name="Picture 1798">
          <a:extLst>
            <a:ext uri="{FF2B5EF4-FFF2-40B4-BE49-F238E27FC236}">
              <a16:creationId xmlns:a16="http://schemas.microsoft.com/office/drawing/2014/main" id="{75B69C81-802F-49C5-937E-2A78276C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03" name="Picture 1798">
          <a:extLst>
            <a:ext uri="{FF2B5EF4-FFF2-40B4-BE49-F238E27FC236}">
              <a16:creationId xmlns:a16="http://schemas.microsoft.com/office/drawing/2014/main" id="{61A98322-4CA9-413A-A7E8-6D0846C6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04" name="Picture 1798">
          <a:extLst>
            <a:ext uri="{FF2B5EF4-FFF2-40B4-BE49-F238E27FC236}">
              <a16:creationId xmlns:a16="http://schemas.microsoft.com/office/drawing/2014/main" id="{2DBAEB19-F94E-4643-B3A9-4927D0A4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1605" name="Picture 29235">
          <a:extLst>
            <a:ext uri="{FF2B5EF4-FFF2-40B4-BE49-F238E27FC236}">
              <a16:creationId xmlns:a16="http://schemas.microsoft.com/office/drawing/2014/main" id="{EF8602BC-B7A6-4C00-B633-E91D7D16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06" name="Picture 1798">
          <a:extLst>
            <a:ext uri="{FF2B5EF4-FFF2-40B4-BE49-F238E27FC236}">
              <a16:creationId xmlns:a16="http://schemas.microsoft.com/office/drawing/2014/main" id="{65E164F5-68C4-45BB-86C2-0029080B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07" name="Picture 1798">
          <a:extLst>
            <a:ext uri="{FF2B5EF4-FFF2-40B4-BE49-F238E27FC236}">
              <a16:creationId xmlns:a16="http://schemas.microsoft.com/office/drawing/2014/main" id="{4C5FE44C-C311-45C7-B4CE-BFD47BB4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08" name="Picture 1798">
          <a:extLst>
            <a:ext uri="{FF2B5EF4-FFF2-40B4-BE49-F238E27FC236}">
              <a16:creationId xmlns:a16="http://schemas.microsoft.com/office/drawing/2014/main" id="{C4B776B9-93D6-4BBA-AFB2-74F1853B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1609" name="Picture 29235">
          <a:extLst>
            <a:ext uri="{FF2B5EF4-FFF2-40B4-BE49-F238E27FC236}">
              <a16:creationId xmlns:a16="http://schemas.microsoft.com/office/drawing/2014/main" id="{A02BB756-4E56-4FBD-B04F-43E2E01F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10" name="Picture 1798">
          <a:extLst>
            <a:ext uri="{FF2B5EF4-FFF2-40B4-BE49-F238E27FC236}">
              <a16:creationId xmlns:a16="http://schemas.microsoft.com/office/drawing/2014/main" id="{0E9613ED-9102-4859-A780-E1DE70C2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11" name="Picture 1798">
          <a:extLst>
            <a:ext uri="{FF2B5EF4-FFF2-40B4-BE49-F238E27FC236}">
              <a16:creationId xmlns:a16="http://schemas.microsoft.com/office/drawing/2014/main" id="{25C8A60C-FB47-4216-8A00-5C9C2334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12" name="Picture 1798">
          <a:extLst>
            <a:ext uri="{FF2B5EF4-FFF2-40B4-BE49-F238E27FC236}">
              <a16:creationId xmlns:a16="http://schemas.microsoft.com/office/drawing/2014/main" id="{16DBEA48-1BF1-4E08-BE57-4A9D71C5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1613" name="Picture 29235">
          <a:extLst>
            <a:ext uri="{FF2B5EF4-FFF2-40B4-BE49-F238E27FC236}">
              <a16:creationId xmlns:a16="http://schemas.microsoft.com/office/drawing/2014/main" id="{3FE83836-70B5-42A1-97BF-0F034BDB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14" name="Picture 1798">
          <a:extLst>
            <a:ext uri="{FF2B5EF4-FFF2-40B4-BE49-F238E27FC236}">
              <a16:creationId xmlns:a16="http://schemas.microsoft.com/office/drawing/2014/main" id="{BAB2006B-EBDB-495D-9F3A-E5A63158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15" name="Picture 1798">
          <a:extLst>
            <a:ext uri="{FF2B5EF4-FFF2-40B4-BE49-F238E27FC236}">
              <a16:creationId xmlns:a16="http://schemas.microsoft.com/office/drawing/2014/main" id="{04A21EAA-6184-467D-B74F-D0071887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16" name="Picture 1798">
          <a:extLst>
            <a:ext uri="{FF2B5EF4-FFF2-40B4-BE49-F238E27FC236}">
              <a16:creationId xmlns:a16="http://schemas.microsoft.com/office/drawing/2014/main" id="{F685209E-C4A8-4AA5-B2E0-46DC6121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17" name="Picture 1787">
          <a:extLst>
            <a:ext uri="{FF2B5EF4-FFF2-40B4-BE49-F238E27FC236}">
              <a16:creationId xmlns:a16="http://schemas.microsoft.com/office/drawing/2014/main" id="{2317C407-B443-4EB4-A9B6-2219E7CA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18" name="Picture 1787">
          <a:extLst>
            <a:ext uri="{FF2B5EF4-FFF2-40B4-BE49-F238E27FC236}">
              <a16:creationId xmlns:a16="http://schemas.microsoft.com/office/drawing/2014/main" id="{9CC3FC8A-3C25-4F2C-8737-4BAF3DD7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19" name="Picture 1798">
          <a:extLst>
            <a:ext uri="{FF2B5EF4-FFF2-40B4-BE49-F238E27FC236}">
              <a16:creationId xmlns:a16="http://schemas.microsoft.com/office/drawing/2014/main" id="{F0F55D93-2C3B-44BB-8E2C-DE72D573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20" name="Picture 1798">
          <a:extLst>
            <a:ext uri="{FF2B5EF4-FFF2-40B4-BE49-F238E27FC236}">
              <a16:creationId xmlns:a16="http://schemas.microsoft.com/office/drawing/2014/main" id="{2A9BF92B-1E2E-493B-AF4A-6493D250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1621" name="Picture 29235">
          <a:extLst>
            <a:ext uri="{FF2B5EF4-FFF2-40B4-BE49-F238E27FC236}">
              <a16:creationId xmlns:a16="http://schemas.microsoft.com/office/drawing/2014/main" id="{3B1A6F8A-2ECC-4576-96FA-E1D66031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22" name="Picture 1798">
          <a:extLst>
            <a:ext uri="{FF2B5EF4-FFF2-40B4-BE49-F238E27FC236}">
              <a16:creationId xmlns:a16="http://schemas.microsoft.com/office/drawing/2014/main" id="{8D8B314F-F589-4A2D-AC32-68C060F0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23" name="Picture 1798">
          <a:extLst>
            <a:ext uri="{FF2B5EF4-FFF2-40B4-BE49-F238E27FC236}">
              <a16:creationId xmlns:a16="http://schemas.microsoft.com/office/drawing/2014/main" id="{EDDAAD60-9515-4ACE-B9FF-3BBF4C0A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24" name="Picture 1798">
          <a:extLst>
            <a:ext uri="{FF2B5EF4-FFF2-40B4-BE49-F238E27FC236}">
              <a16:creationId xmlns:a16="http://schemas.microsoft.com/office/drawing/2014/main" id="{E34339E0-E2A4-4A0E-A90D-9FF1673C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1625" name="Picture 29235">
          <a:extLst>
            <a:ext uri="{FF2B5EF4-FFF2-40B4-BE49-F238E27FC236}">
              <a16:creationId xmlns:a16="http://schemas.microsoft.com/office/drawing/2014/main" id="{BD94A3AB-2431-422C-87F3-8C0E9FBC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26" name="Picture 1798">
          <a:extLst>
            <a:ext uri="{FF2B5EF4-FFF2-40B4-BE49-F238E27FC236}">
              <a16:creationId xmlns:a16="http://schemas.microsoft.com/office/drawing/2014/main" id="{6F02A661-876A-4AB1-AFEF-3C3DEE49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27" name="Picture 1798">
          <a:extLst>
            <a:ext uri="{FF2B5EF4-FFF2-40B4-BE49-F238E27FC236}">
              <a16:creationId xmlns:a16="http://schemas.microsoft.com/office/drawing/2014/main" id="{08BC7912-7480-491F-9640-28ADB4D8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28" name="Picture 1798">
          <a:extLst>
            <a:ext uri="{FF2B5EF4-FFF2-40B4-BE49-F238E27FC236}">
              <a16:creationId xmlns:a16="http://schemas.microsoft.com/office/drawing/2014/main" id="{7DD9C6C4-56AE-46E1-92B7-4279B172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629" name="Picture 1787">
          <a:extLst>
            <a:ext uri="{FF2B5EF4-FFF2-40B4-BE49-F238E27FC236}">
              <a16:creationId xmlns:a16="http://schemas.microsoft.com/office/drawing/2014/main" id="{8A669CD8-83E7-4EDB-BC43-EAB420C9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30" name="Picture 1798">
          <a:extLst>
            <a:ext uri="{FF2B5EF4-FFF2-40B4-BE49-F238E27FC236}">
              <a16:creationId xmlns:a16="http://schemas.microsoft.com/office/drawing/2014/main" id="{BC997384-DDC3-4BD0-AEBC-BA6230E7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31" name="Picture 1798">
          <a:extLst>
            <a:ext uri="{FF2B5EF4-FFF2-40B4-BE49-F238E27FC236}">
              <a16:creationId xmlns:a16="http://schemas.microsoft.com/office/drawing/2014/main" id="{AFE6E52B-8DE3-4263-B690-73D5AB5E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1632" name="Picture 29235">
          <a:extLst>
            <a:ext uri="{FF2B5EF4-FFF2-40B4-BE49-F238E27FC236}">
              <a16:creationId xmlns:a16="http://schemas.microsoft.com/office/drawing/2014/main" id="{7B4D65A4-1CFD-41AA-B799-3A873EFE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33" name="Picture 1798">
          <a:extLst>
            <a:ext uri="{FF2B5EF4-FFF2-40B4-BE49-F238E27FC236}">
              <a16:creationId xmlns:a16="http://schemas.microsoft.com/office/drawing/2014/main" id="{14A94199-2004-4934-842C-E237EC4A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34" name="Picture 1798">
          <a:extLst>
            <a:ext uri="{FF2B5EF4-FFF2-40B4-BE49-F238E27FC236}">
              <a16:creationId xmlns:a16="http://schemas.microsoft.com/office/drawing/2014/main" id="{85D3166C-DACC-4B64-A654-4C771B07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35" name="Picture 1798">
          <a:extLst>
            <a:ext uri="{FF2B5EF4-FFF2-40B4-BE49-F238E27FC236}">
              <a16:creationId xmlns:a16="http://schemas.microsoft.com/office/drawing/2014/main" id="{C2865CA4-497E-4A84-8B65-9227D931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1636" name="Picture 29235">
          <a:extLst>
            <a:ext uri="{FF2B5EF4-FFF2-40B4-BE49-F238E27FC236}">
              <a16:creationId xmlns:a16="http://schemas.microsoft.com/office/drawing/2014/main" id="{30C8F031-378E-40A9-936C-7FCB7352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37" name="Picture 1798">
          <a:extLst>
            <a:ext uri="{FF2B5EF4-FFF2-40B4-BE49-F238E27FC236}">
              <a16:creationId xmlns:a16="http://schemas.microsoft.com/office/drawing/2014/main" id="{06B18FA4-E61D-4901-B983-62707480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38" name="Picture 1798">
          <a:extLst>
            <a:ext uri="{FF2B5EF4-FFF2-40B4-BE49-F238E27FC236}">
              <a16:creationId xmlns:a16="http://schemas.microsoft.com/office/drawing/2014/main" id="{8E33D2D5-E803-4508-B537-9C666E22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39" name="Picture 1798">
          <a:extLst>
            <a:ext uri="{FF2B5EF4-FFF2-40B4-BE49-F238E27FC236}">
              <a16:creationId xmlns:a16="http://schemas.microsoft.com/office/drawing/2014/main" id="{AA3DE02F-B134-4C0F-BE3F-5A3825C4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640" name="Picture 1787">
          <a:extLst>
            <a:ext uri="{FF2B5EF4-FFF2-40B4-BE49-F238E27FC236}">
              <a16:creationId xmlns:a16="http://schemas.microsoft.com/office/drawing/2014/main" id="{BBD837A5-6D76-4941-9D76-C9CAC11C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41" name="Picture 4273">
          <a:extLst>
            <a:ext uri="{FF2B5EF4-FFF2-40B4-BE49-F238E27FC236}">
              <a16:creationId xmlns:a16="http://schemas.microsoft.com/office/drawing/2014/main" id="{0C026536-4F0D-49D1-AAB5-4FFC18D3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42" name="Picture 1798">
          <a:extLst>
            <a:ext uri="{FF2B5EF4-FFF2-40B4-BE49-F238E27FC236}">
              <a16:creationId xmlns:a16="http://schemas.microsoft.com/office/drawing/2014/main" id="{1D931F37-1060-484C-8AD8-355D6FE3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43" name="Picture 1798">
          <a:extLst>
            <a:ext uri="{FF2B5EF4-FFF2-40B4-BE49-F238E27FC236}">
              <a16:creationId xmlns:a16="http://schemas.microsoft.com/office/drawing/2014/main" id="{43C95A86-E89C-4033-A0B6-B285F5FF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44" name="Picture 1798">
          <a:extLst>
            <a:ext uri="{FF2B5EF4-FFF2-40B4-BE49-F238E27FC236}">
              <a16:creationId xmlns:a16="http://schemas.microsoft.com/office/drawing/2014/main" id="{1FF3A6EB-5928-4A4F-A5AB-A9EEF172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45" name="Picture 1798">
          <a:extLst>
            <a:ext uri="{FF2B5EF4-FFF2-40B4-BE49-F238E27FC236}">
              <a16:creationId xmlns:a16="http://schemas.microsoft.com/office/drawing/2014/main" id="{FC3B0BE0-DB47-4368-A2AB-F9C31BB7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46" name="Picture 1798">
          <a:extLst>
            <a:ext uri="{FF2B5EF4-FFF2-40B4-BE49-F238E27FC236}">
              <a16:creationId xmlns:a16="http://schemas.microsoft.com/office/drawing/2014/main" id="{E4BCEFC4-736E-40BC-AF2E-856CD9DA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1647" name="Picture 29235">
          <a:extLst>
            <a:ext uri="{FF2B5EF4-FFF2-40B4-BE49-F238E27FC236}">
              <a16:creationId xmlns:a16="http://schemas.microsoft.com/office/drawing/2014/main" id="{B48B6BDE-0519-4129-9ECD-26E3F6EB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48" name="Picture 1798">
          <a:extLst>
            <a:ext uri="{FF2B5EF4-FFF2-40B4-BE49-F238E27FC236}">
              <a16:creationId xmlns:a16="http://schemas.microsoft.com/office/drawing/2014/main" id="{BFACA7F5-A761-4E3A-8A85-2518D13C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49" name="Picture 1798">
          <a:extLst>
            <a:ext uri="{FF2B5EF4-FFF2-40B4-BE49-F238E27FC236}">
              <a16:creationId xmlns:a16="http://schemas.microsoft.com/office/drawing/2014/main" id="{6A834B4C-855D-4CBF-9C91-5E85D50F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50" name="Picture 1798">
          <a:extLst>
            <a:ext uri="{FF2B5EF4-FFF2-40B4-BE49-F238E27FC236}">
              <a16:creationId xmlns:a16="http://schemas.microsoft.com/office/drawing/2014/main" id="{92F55774-8298-4F20-8D32-F3B554F9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1651" name="Picture 29235">
          <a:extLst>
            <a:ext uri="{FF2B5EF4-FFF2-40B4-BE49-F238E27FC236}">
              <a16:creationId xmlns:a16="http://schemas.microsoft.com/office/drawing/2014/main" id="{6C099999-4DB7-4BA0-9D73-1F530700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52" name="Picture 1798">
          <a:extLst>
            <a:ext uri="{FF2B5EF4-FFF2-40B4-BE49-F238E27FC236}">
              <a16:creationId xmlns:a16="http://schemas.microsoft.com/office/drawing/2014/main" id="{B56DF433-6587-4AF3-96CC-E18D59FE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53" name="Picture 1798">
          <a:extLst>
            <a:ext uri="{FF2B5EF4-FFF2-40B4-BE49-F238E27FC236}">
              <a16:creationId xmlns:a16="http://schemas.microsoft.com/office/drawing/2014/main" id="{3226E3FD-2D01-4300-ADA5-FB5ED6F9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54" name="Picture 1798">
          <a:extLst>
            <a:ext uri="{FF2B5EF4-FFF2-40B4-BE49-F238E27FC236}">
              <a16:creationId xmlns:a16="http://schemas.microsoft.com/office/drawing/2014/main" id="{EF4FE700-2EDD-4446-986A-C956CD52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1655" name="Picture 29235">
          <a:extLst>
            <a:ext uri="{FF2B5EF4-FFF2-40B4-BE49-F238E27FC236}">
              <a16:creationId xmlns:a16="http://schemas.microsoft.com/office/drawing/2014/main" id="{88820DA8-1076-4D93-A7B7-6F23F177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56" name="Picture 1798">
          <a:extLst>
            <a:ext uri="{FF2B5EF4-FFF2-40B4-BE49-F238E27FC236}">
              <a16:creationId xmlns:a16="http://schemas.microsoft.com/office/drawing/2014/main" id="{F113D7A9-41AE-4F73-AD58-FF6336C0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57" name="Picture 1798">
          <a:extLst>
            <a:ext uri="{FF2B5EF4-FFF2-40B4-BE49-F238E27FC236}">
              <a16:creationId xmlns:a16="http://schemas.microsoft.com/office/drawing/2014/main" id="{9F689D97-7FBB-4796-8BF5-58A16459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58" name="Picture 1798">
          <a:extLst>
            <a:ext uri="{FF2B5EF4-FFF2-40B4-BE49-F238E27FC236}">
              <a16:creationId xmlns:a16="http://schemas.microsoft.com/office/drawing/2014/main" id="{BC1E360B-2C5C-4545-BF38-315AE610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1659" name="Picture 29235">
          <a:extLst>
            <a:ext uri="{FF2B5EF4-FFF2-40B4-BE49-F238E27FC236}">
              <a16:creationId xmlns:a16="http://schemas.microsoft.com/office/drawing/2014/main" id="{FD8454BF-9923-4893-843C-E501512A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60" name="Picture 1798">
          <a:extLst>
            <a:ext uri="{FF2B5EF4-FFF2-40B4-BE49-F238E27FC236}">
              <a16:creationId xmlns:a16="http://schemas.microsoft.com/office/drawing/2014/main" id="{DE20742E-4EA0-4CAF-BAD2-66448C49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61" name="Picture 1798">
          <a:extLst>
            <a:ext uri="{FF2B5EF4-FFF2-40B4-BE49-F238E27FC236}">
              <a16:creationId xmlns:a16="http://schemas.microsoft.com/office/drawing/2014/main" id="{434E0CDB-FFFA-44FA-A432-5A9E9E50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62" name="Picture 1798">
          <a:extLst>
            <a:ext uri="{FF2B5EF4-FFF2-40B4-BE49-F238E27FC236}">
              <a16:creationId xmlns:a16="http://schemas.microsoft.com/office/drawing/2014/main" id="{111866D1-92A3-42E2-9964-991ECFD7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63" name="Picture 1787">
          <a:extLst>
            <a:ext uri="{FF2B5EF4-FFF2-40B4-BE49-F238E27FC236}">
              <a16:creationId xmlns:a16="http://schemas.microsoft.com/office/drawing/2014/main" id="{6D978DEC-559C-43DD-95F9-A0B421D4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64" name="Picture 1787">
          <a:extLst>
            <a:ext uri="{FF2B5EF4-FFF2-40B4-BE49-F238E27FC236}">
              <a16:creationId xmlns:a16="http://schemas.microsoft.com/office/drawing/2014/main" id="{2BDB3FD9-1D8A-428B-B5B9-48F0FB27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65" name="Picture 1798">
          <a:extLst>
            <a:ext uri="{FF2B5EF4-FFF2-40B4-BE49-F238E27FC236}">
              <a16:creationId xmlns:a16="http://schemas.microsoft.com/office/drawing/2014/main" id="{C1FADEEF-66EE-4AA3-A4C3-09B13F33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66" name="Picture 1798">
          <a:extLst>
            <a:ext uri="{FF2B5EF4-FFF2-40B4-BE49-F238E27FC236}">
              <a16:creationId xmlns:a16="http://schemas.microsoft.com/office/drawing/2014/main" id="{230D8FA2-77C2-481D-BF95-D380974F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1667" name="Picture 29235">
          <a:extLst>
            <a:ext uri="{FF2B5EF4-FFF2-40B4-BE49-F238E27FC236}">
              <a16:creationId xmlns:a16="http://schemas.microsoft.com/office/drawing/2014/main" id="{FEA6AB81-A286-49BC-8861-A44E8DC8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68" name="Picture 1798">
          <a:extLst>
            <a:ext uri="{FF2B5EF4-FFF2-40B4-BE49-F238E27FC236}">
              <a16:creationId xmlns:a16="http://schemas.microsoft.com/office/drawing/2014/main" id="{EF446EBD-8C6B-4616-8F4B-76B55FBA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69" name="Picture 1798">
          <a:extLst>
            <a:ext uri="{FF2B5EF4-FFF2-40B4-BE49-F238E27FC236}">
              <a16:creationId xmlns:a16="http://schemas.microsoft.com/office/drawing/2014/main" id="{04A89D87-4E1F-482A-A182-151F77D1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70" name="Picture 1798">
          <a:extLst>
            <a:ext uri="{FF2B5EF4-FFF2-40B4-BE49-F238E27FC236}">
              <a16:creationId xmlns:a16="http://schemas.microsoft.com/office/drawing/2014/main" id="{2560D8B3-100B-4BF8-851C-A93F40D6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1671" name="Picture 29235">
          <a:extLst>
            <a:ext uri="{FF2B5EF4-FFF2-40B4-BE49-F238E27FC236}">
              <a16:creationId xmlns:a16="http://schemas.microsoft.com/office/drawing/2014/main" id="{EB4FBFE6-9BDB-4302-A386-EF4D76AE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72" name="Picture 1798">
          <a:extLst>
            <a:ext uri="{FF2B5EF4-FFF2-40B4-BE49-F238E27FC236}">
              <a16:creationId xmlns:a16="http://schemas.microsoft.com/office/drawing/2014/main" id="{B2B7AC68-3ED5-42E1-BED3-03ED4711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73" name="Picture 1798">
          <a:extLst>
            <a:ext uri="{FF2B5EF4-FFF2-40B4-BE49-F238E27FC236}">
              <a16:creationId xmlns:a16="http://schemas.microsoft.com/office/drawing/2014/main" id="{4FB6CA98-F7B7-467A-A932-9C02F38B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74" name="Picture 1798">
          <a:extLst>
            <a:ext uri="{FF2B5EF4-FFF2-40B4-BE49-F238E27FC236}">
              <a16:creationId xmlns:a16="http://schemas.microsoft.com/office/drawing/2014/main" id="{D3EB4D29-8A8C-4F0B-9E7D-E271E850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675" name="Picture 1787">
          <a:extLst>
            <a:ext uri="{FF2B5EF4-FFF2-40B4-BE49-F238E27FC236}">
              <a16:creationId xmlns:a16="http://schemas.microsoft.com/office/drawing/2014/main" id="{B32F5396-CA54-401D-BD5D-E25B5B5B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76" name="Picture 1798">
          <a:extLst>
            <a:ext uri="{FF2B5EF4-FFF2-40B4-BE49-F238E27FC236}">
              <a16:creationId xmlns:a16="http://schemas.microsoft.com/office/drawing/2014/main" id="{DA927136-4174-4C24-9C6C-F4BA0BFB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77" name="Picture 1798">
          <a:extLst>
            <a:ext uri="{FF2B5EF4-FFF2-40B4-BE49-F238E27FC236}">
              <a16:creationId xmlns:a16="http://schemas.microsoft.com/office/drawing/2014/main" id="{FD7961F9-C53E-47DF-8E8C-5F0DF091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1678" name="Picture 29235">
          <a:extLst>
            <a:ext uri="{FF2B5EF4-FFF2-40B4-BE49-F238E27FC236}">
              <a16:creationId xmlns:a16="http://schemas.microsoft.com/office/drawing/2014/main" id="{C58DDDED-D92D-42E1-81DE-FF595DF2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79" name="Picture 1798">
          <a:extLst>
            <a:ext uri="{FF2B5EF4-FFF2-40B4-BE49-F238E27FC236}">
              <a16:creationId xmlns:a16="http://schemas.microsoft.com/office/drawing/2014/main" id="{A2794221-BBD1-4FAA-97C0-F3CCADAC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80" name="Picture 1798">
          <a:extLst>
            <a:ext uri="{FF2B5EF4-FFF2-40B4-BE49-F238E27FC236}">
              <a16:creationId xmlns:a16="http://schemas.microsoft.com/office/drawing/2014/main" id="{48FD4E4A-9B14-4652-A9EC-8D27F724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81" name="Picture 1798">
          <a:extLst>
            <a:ext uri="{FF2B5EF4-FFF2-40B4-BE49-F238E27FC236}">
              <a16:creationId xmlns:a16="http://schemas.microsoft.com/office/drawing/2014/main" id="{686CF164-6B71-48E2-B3C5-5DB30357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1682" name="Picture 29235">
          <a:extLst>
            <a:ext uri="{FF2B5EF4-FFF2-40B4-BE49-F238E27FC236}">
              <a16:creationId xmlns:a16="http://schemas.microsoft.com/office/drawing/2014/main" id="{00524A4C-6D58-42D6-9BAE-F2C8A37E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83" name="Picture 1798">
          <a:extLst>
            <a:ext uri="{FF2B5EF4-FFF2-40B4-BE49-F238E27FC236}">
              <a16:creationId xmlns:a16="http://schemas.microsoft.com/office/drawing/2014/main" id="{8C85D51B-C89D-43F5-9E09-1A76CD07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84" name="Picture 1798">
          <a:extLst>
            <a:ext uri="{FF2B5EF4-FFF2-40B4-BE49-F238E27FC236}">
              <a16:creationId xmlns:a16="http://schemas.microsoft.com/office/drawing/2014/main" id="{26861BCC-0884-402F-9DBD-5EAE77CD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85" name="Picture 1798">
          <a:extLst>
            <a:ext uri="{FF2B5EF4-FFF2-40B4-BE49-F238E27FC236}">
              <a16:creationId xmlns:a16="http://schemas.microsoft.com/office/drawing/2014/main" id="{18F0920B-0071-4A5B-9A96-62370E14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86" name="Picture 1787">
          <a:extLst>
            <a:ext uri="{FF2B5EF4-FFF2-40B4-BE49-F238E27FC236}">
              <a16:creationId xmlns:a16="http://schemas.microsoft.com/office/drawing/2014/main" id="{D6CAB4D4-0E08-4D91-925E-3882D127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687" name="Picture 4273">
          <a:extLst>
            <a:ext uri="{FF2B5EF4-FFF2-40B4-BE49-F238E27FC236}">
              <a16:creationId xmlns:a16="http://schemas.microsoft.com/office/drawing/2014/main" id="{6AD8CF4F-EB93-4D95-B380-F67FF70E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688" name="Picture 1798">
          <a:extLst>
            <a:ext uri="{FF2B5EF4-FFF2-40B4-BE49-F238E27FC236}">
              <a16:creationId xmlns:a16="http://schemas.microsoft.com/office/drawing/2014/main" id="{3255AED8-510D-4664-B749-3924EEFC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689" name="Picture 1798">
          <a:extLst>
            <a:ext uri="{FF2B5EF4-FFF2-40B4-BE49-F238E27FC236}">
              <a16:creationId xmlns:a16="http://schemas.microsoft.com/office/drawing/2014/main" id="{25D7A950-4418-46AD-94E2-4ADC093E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690" name="Picture 1798">
          <a:extLst>
            <a:ext uri="{FF2B5EF4-FFF2-40B4-BE49-F238E27FC236}">
              <a16:creationId xmlns:a16="http://schemas.microsoft.com/office/drawing/2014/main" id="{DC13E82A-967A-4A2E-8EB5-B210425B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691" name="Picture 1798">
          <a:extLst>
            <a:ext uri="{FF2B5EF4-FFF2-40B4-BE49-F238E27FC236}">
              <a16:creationId xmlns:a16="http://schemas.microsoft.com/office/drawing/2014/main" id="{690A775C-3A66-4912-BBA2-6BDFEF25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692" name="Picture 1798">
          <a:extLst>
            <a:ext uri="{FF2B5EF4-FFF2-40B4-BE49-F238E27FC236}">
              <a16:creationId xmlns:a16="http://schemas.microsoft.com/office/drawing/2014/main" id="{7A3E8E32-EDD5-422A-9ED8-07DC63AD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1693" name="Picture 29235">
          <a:extLst>
            <a:ext uri="{FF2B5EF4-FFF2-40B4-BE49-F238E27FC236}">
              <a16:creationId xmlns:a16="http://schemas.microsoft.com/office/drawing/2014/main" id="{645B639D-8121-42D6-9032-2665BD26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694" name="Picture 1798">
          <a:extLst>
            <a:ext uri="{FF2B5EF4-FFF2-40B4-BE49-F238E27FC236}">
              <a16:creationId xmlns:a16="http://schemas.microsoft.com/office/drawing/2014/main" id="{FF3B5F0C-8F60-4A71-BE10-CD63B573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695" name="Picture 1798">
          <a:extLst>
            <a:ext uri="{FF2B5EF4-FFF2-40B4-BE49-F238E27FC236}">
              <a16:creationId xmlns:a16="http://schemas.microsoft.com/office/drawing/2014/main" id="{365AEB71-E58E-4734-9525-83782046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696" name="Picture 1798">
          <a:extLst>
            <a:ext uri="{FF2B5EF4-FFF2-40B4-BE49-F238E27FC236}">
              <a16:creationId xmlns:a16="http://schemas.microsoft.com/office/drawing/2014/main" id="{30850F27-A645-4289-BD9E-D0B3FD7E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1697" name="Picture 29235">
          <a:extLst>
            <a:ext uri="{FF2B5EF4-FFF2-40B4-BE49-F238E27FC236}">
              <a16:creationId xmlns:a16="http://schemas.microsoft.com/office/drawing/2014/main" id="{F1C9D0BD-6239-4047-9037-92D2C4B4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698" name="Picture 1798">
          <a:extLst>
            <a:ext uri="{FF2B5EF4-FFF2-40B4-BE49-F238E27FC236}">
              <a16:creationId xmlns:a16="http://schemas.microsoft.com/office/drawing/2014/main" id="{05612860-113E-4A9A-B3B6-9C749A5C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699" name="Picture 1798">
          <a:extLst>
            <a:ext uri="{FF2B5EF4-FFF2-40B4-BE49-F238E27FC236}">
              <a16:creationId xmlns:a16="http://schemas.microsoft.com/office/drawing/2014/main" id="{72AF9315-F88C-4AD3-8AE4-66295F10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00" name="Picture 1798">
          <a:extLst>
            <a:ext uri="{FF2B5EF4-FFF2-40B4-BE49-F238E27FC236}">
              <a16:creationId xmlns:a16="http://schemas.microsoft.com/office/drawing/2014/main" id="{2BADB20A-5141-428B-AB28-63FDA554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1701" name="Picture 29235">
          <a:extLst>
            <a:ext uri="{FF2B5EF4-FFF2-40B4-BE49-F238E27FC236}">
              <a16:creationId xmlns:a16="http://schemas.microsoft.com/office/drawing/2014/main" id="{B881F4FF-9C80-49D8-96B1-54D9A475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02" name="Picture 1798">
          <a:extLst>
            <a:ext uri="{FF2B5EF4-FFF2-40B4-BE49-F238E27FC236}">
              <a16:creationId xmlns:a16="http://schemas.microsoft.com/office/drawing/2014/main" id="{0B9EF22B-434D-4D21-BA42-C311B551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03" name="Picture 1798">
          <a:extLst>
            <a:ext uri="{FF2B5EF4-FFF2-40B4-BE49-F238E27FC236}">
              <a16:creationId xmlns:a16="http://schemas.microsoft.com/office/drawing/2014/main" id="{9A9A9079-F641-4C76-8EFB-07844F06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04" name="Picture 1798">
          <a:extLst>
            <a:ext uri="{FF2B5EF4-FFF2-40B4-BE49-F238E27FC236}">
              <a16:creationId xmlns:a16="http://schemas.microsoft.com/office/drawing/2014/main" id="{B2039E37-2273-4C69-96B1-FFC04052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1705" name="Picture 29235">
          <a:extLst>
            <a:ext uri="{FF2B5EF4-FFF2-40B4-BE49-F238E27FC236}">
              <a16:creationId xmlns:a16="http://schemas.microsoft.com/office/drawing/2014/main" id="{10311D71-1A77-4E66-AEBA-417BF227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06" name="Picture 1798">
          <a:extLst>
            <a:ext uri="{FF2B5EF4-FFF2-40B4-BE49-F238E27FC236}">
              <a16:creationId xmlns:a16="http://schemas.microsoft.com/office/drawing/2014/main" id="{FC49DC47-A7D8-4EE3-A37B-3597F461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07" name="Picture 1798">
          <a:extLst>
            <a:ext uri="{FF2B5EF4-FFF2-40B4-BE49-F238E27FC236}">
              <a16:creationId xmlns:a16="http://schemas.microsoft.com/office/drawing/2014/main" id="{CD7DF891-1E13-44C7-BBF2-66BF6AE2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08" name="Picture 1798">
          <a:extLst>
            <a:ext uri="{FF2B5EF4-FFF2-40B4-BE49-F238E27FC236}">
              <a16:creationId xmlns:a16="http://schemas.microsoft.com/office/drawing/2014/main" id="{56356455-73A5-4FA5-8ABC-8EE66B5F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09" name="Picture 1787">
          <a:extLst>
            <a:ext uri="{FF2B5EF4-FFF2-40B4-BE49-F238E27FC236}">
              <a16:creationId xmlns:a16="http://schemas.microsoft.com/office/drawing/2014/main" id="{3023D983-3EAC-463E-83D3-F7FF9B5B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10" name="Picture 1787">
          <a:extLst>
            <a:ext uri="{FF2B5EF4-FFF2-40B4-BE49-F238E27FC236}">
              <a16:creationId xmlns:a16="http://schemas.microsoft.com/office/drawing/2014/main" id="{0A9424F0-10CC-4D43-B24D-A64248F0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11" name="Picture 1798">
          <a:extLst>
            <a:ext uri="{FF2B5EF4-FFF2-40B4-BE49-F238E27FC236}">
              <a16:creationId xmlns:a16="http://schemas.microsoft.com/office/drawing/2014/main" id="{72B31596-E0E2-43E2-9C83-23E5AAB6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12" name="Picture 1798">
          <a:extLst>
            <a:ext uri="{FF2B5EF4-FFF2-40B4-BE49-F238E27FC236}">
              <a16:creationId xmlns:a16="http://schemas.microsoft.com/office/drawing/2014/main" id="{56642C5C-3BFD-4FC9-9A51-BFDCA5DF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1713" name="Picture 29235">
          <a:extLst>
            <a:ext uri="{FF2B5EF4-FFF2-40B4-BE49-F238E27FC236}">
              <a16:creationId xmlns:a16="http://schemas.microsoft.com/office/drawing/2014/main" id="{28A1F2B9-2C24-46EE-82BF-786DACE3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14" name="Picture 1798">
          <a:extLst>
            <a:ext uri="{FF2B5EF4-FFF2-40B4-BE49-F238E27FC236}">
              <a16:creationId xmlns:a16="http://schemas.microsoft.com/office/drawing/2014/main" id="{3D1DADF4-9335-4772-9948-E4834EC0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15" name="Picture 1798">
          <a:extLst>
            <a:ext uri="{FF2B5EF4-FFF2-40B4-BE49-F238E27FC236}">
              <a16:creationId xmlns:a16="http://schemas.microsoft.com/office/drawing/2014/main" id="{537D4779-DA75-425D-A2C9-DF9A4CD7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16" name="Picture 1798">
          <a:extLst>
            <a:ext uri="{FF2B5EF4-FFF2-40B4-BE49-F238E27FC236}">
              <a16:creationId xmlns:a16="http://schemas.microsoft.com/office/drawing/2014/main" id="{2F5AE03D-FE70-4171-9E62-1AEC2BC2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1717" name="Picture 29235">
          <a:extLst>
            <a:ext uri="{FF2B5EF4-FFF2-40B4-BE49-F238E27FC236}">
              <a16:creationId xmlns:a16="http://schemas.microsoft.com/office/drawing/2014/main" id="{D0C040B2-0A95-494F-9E95-D7FE086B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18" name="Picture 1798">
          <a:extLst>
            <a:ext uri="{FF2B5EF4-FFF2-40B4-BE49-F238E27FC236}">
              <a16:creationId xmlns:a16="http://schemas.microsoft.com/office/drawing/2014/main" id="{032F59FA-B376-49E0-A9C3-E4EB15A0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19" name="Picture 1798">
          <a:extLst>
            <a:ext uri="{FF2B5EF4-FFF2-40B4-BE49-F238E27FC236}">
              <a16:creationId xmlns:a16="http://schemas.microsoft.com/office/drawing/2014/main" id="{F4F6B92A-3201-4B63-B1A5-86A82131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20" name="Picture 1798">
          <a:extLst>
            <a:ext uri="{FF2B5EF4-FFF2-40B4-BE49-F238E27FC236}">
              <a16:creationId xmlns:a16="http://schemas.microsoft.com/office/drawing/2014/main" id="{E97A0FEE-0625-4F3A-B9F8-A58AE33A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721" name="Picture 1787">
          <a:extLst>
            <a:ext uri="{FF2B5EF4-FFF2-40B4-BE49-F238E27FC236}">
              <a16:creationId xmlns:a16="http://schemas.microsoft.com/office/drawing/2014/main" id="{B4F666BF-DDDF-4127-8A5E-7DB212EE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22" name="Picture 1798">
          <a:extLst>
            <a:ext uri="{FF2B5EF4-FFF2-40B4-BE49-F238E27FC236}">
              <a16:creationId xmlns:a16="http://schemas.microsoft.com/office/drawing/2014/main" id="{DF3D5B4C-07DF-4EB7-AD0E-856236AD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23" name="Picture 1798">
          <a:extLst>
            <a:ext uri="{FF2B5EF4-FFF2-40B4-BE49-F238E27FC236}">
              <a16:creationId xmlns:a16="http://schemas.microsoft.com/office/drawing/2014/main" id="{E8313558-A383-414D-93A0-CEBF8D12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1724" name="Picture 29235">
          <a:extLst>
            <a:ext uri="{FF2B5EF4-FFF2-40B4-BE49-F238E27FC236}">
              <a16:creationId xmlns:a16="http://schemas.microsoft.com/office/drawing/2014/main" id="{37E25C21-8F9B-46DA-B3C0-B8DCA30D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25" name="Picture 1798">
          <a:extLst>
            <a:ext uri="{FF2B5EF4-FFF2-40B4-BE49-F238E27FC236}">
              <a16:creationId xmlns:a16="http://schemas.microsoft.com/office/drawing/2014/main" id="{4E9B8EF5-82A2-4182-A696-53C8BCC0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26" name="Picture 1798">
          <a:extLst>
            <a:ext uri="{FF2B5EF4-FFF2-40B4-BE49-F238E27FC236}">
              <a16:creationId xmlns:a16="http://schemas.microsoft.com/office/drawing/2014/main" id="{0AFA6C60-17AB-408F-91A4-4135CA10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27" name="Picture 1798">
          <a:extLst>
            <a:ext uri="{FF2B5EF4-FFF2-40B4-BE49-F238E27FC236}">
              <a16:creationId xmlns:a16="http://schemas.microsoft.com/office/drawing/2014/main" id="{E30214A3-9150-40A1-BEE4-BC743924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1728" name="Picture 29235">
          <a:extLst>
            <a:ext uri="{FF2B5EF4-FFF2-40B4-BE49-F238E27FC236}">
              <a16:creationId xmlns:a16="http://schemas.microsoft.com/office/drawing/2014/main" id="{F01D399A-0921-41CF-9F18-8AE4E03E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29" name="Picture 1798">
          <a:extLst>
            <a:ext uri="{FF2B5EF4-FFF2-40B4-BE49-F238E27FC236}">
              <a16:creationId xmlns:a16="http://schemas.microsoft.com/office/drawing/2014/main" id="{E4049C3C-13FA-4FBC-8AF0-DF0937DF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30" name="Picture 1798">
          <a:extLst>
            <a:ext uri="{FF2B5EF4-FFF2-40B4-BE49-F238E27FC236}">
              <a16:creationId xmlns:a16="http://schemas.microsoft.com/office/drawing/2014/main" id="{E53AC3E5-25BA-4221-B315-D8128C4E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31" name="Picture 1798">
          <a:extLst>
            <a:ext uri="{FF2B5EF4-FFF2-40B4-BE49-F238E27FC236}">
              <a16:creationId xmlns:a16="http://schemas.microsoft.com/office/drawing/2014/main" id="{6EC0314A-0D1F-49E0-A31A-B35042EB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32" name="Picture 1787">
          <a:extLst>
            <a:ext uri="{FF2B5EF4-FFF2-40B4-BE49-F238E27FC236}">
              <a16:creationId xmlns:a16="http://schemas.microsoft.com/office/drawing/2014/main" id="{1F07AFB0-2769-475D-94D5-53D53D51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33" name="Picture 4273">
          <a:extLst>
            <a:ext uri="{FF2B5EF4-FFF2-40B4-BE49-F238E27FC236}">
              <a16:creationId xmlns:a16="http://schemas.microsoft.com/office/drawing/2014/main" id="{4685605E-F83F-4822-83D7-292A8B97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34" name="Picture 1798">
          <a:extLst>
            <a:ext uri="{FF2B5EF4-FFF2-40B4-BE49-F238E27FC236}">
              <a16:creationId xmlns:a16="http://schemas.microsoft.com/office/drawing/2014/main" id="{A508E0BC-6B90-40F1-9A95-56F86A3D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35" name="Picture 1798">
          <a:extLst>
            <a:ext uri="{FF2B5EF4-FFF2-40B4-BE49-F238E27FC236}">
              <a16:creationId xmlns:a16="http://schemas.microsoft.com/office/drawing/2014/main" id="{54E42AB6-F201-4532-B56D-9E6E61A5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36" name="Picture 1798">
          <a:extLst>
            <a:ext uri="{FF2B5EF4-FFF2-40B4-BE49-F238E27FC236}">
              <a16:creationId xmlns:a16="http://schemas.microsoft.com/office/drawing/2014/main" id="{FADB0DD2-14CD-4DBA-BDA4-0F49596E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37" name="Picture 1798">
          <a:extLst>
            <a:ext uri="{FF2B5EF4-FFF2-40B4-BE49-F238E27FC236}">
              <a16:creationId xmlns:a16="http://schemas.microsoft.com/office/drawing/2014/main" id="{3065E08A-3E6B-4D93-9B68-586EEC2F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38" name="Picture 1798">
          <a:extLst>
            <a:ext uri="{FF2B5EF4-FFF2-40B4-BE49-F238E27FC236}">
              <a16:creationId xmlns:a16="http://schemas.microsoft.com/office/drawing/2014/main" id="{E11C4B8B-376D-4601-823C-04700FCC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1739" name="Picture 29235">
          <a:extLst>
            <a:ext uri="{FF2B5EF4-FFF2-40B4-BE49-F238E27FC236}">
              <a16:creationId xmlns:a16="http://schemas.microsoft.com/office/drawing/2014/main" id="{61F19CCC-CCB4-43F1-BFBB-6972D27F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40" name="Picture 1798">
          <a:extLst>
            <a:ext uri="{FF2B5EF4-FFF2-40B4-BE49-F238E27FC236}">
              <a16:creationId xmlns:a16="http://schemas.microsoft.com/office/drawing/2014/main" id="{C0E62186-6FED-4BEE-B238-F38C99E7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41" name="Picture 1798">
          <a:extLst>
            <a:ext uri="{FF2B5EF4-FFF2-40B4-BE49-F238E27FC236}">
              <a16:creationId xmlns:a16="http://schemas.microsoft.com/office/drawing/2014/main" id="{C6F7894F-46A7-452F-804E-8F661AD5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42" name="Picture 1798">
          <a:extLst>
            <a:ext uri="{FF2B5EF4-FFF2-40B4-BE49-F238E27FC236}">
              <a16:creationId xmlns:a16="http://schemas.microsoft.com/office/drawing/2014/main" id="{03D39706-3875-424D-8190-DE997718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1743" name="Picture 29235">
          <a:extLst>
            <a:ext uri="{FF2B5EF4-FFF2-40B4-BE49-F238E27FC236}">
              <a16:creationId xmlns:a16="http://schemas.microsoft.com/office/drawing/2014/main" id="{F9617764-CAF7-408D-8EAE-C22E59F0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44" name="Picture 1798">
          <a:extLst>
            <a:ext uri="{FF2B5EF4-FFF2-40B4-BE49-F238E27FC236}">
              <a16:creationId xmlns:a16="http://schemas.microsoft.com/office/drawing/2014/main" id="{EE2440FF-6657-4586-95F5-F9C580E4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45" name="Picture 1798">
          <a:extLst>
            <a:ext uri="{FF2B5EF4-FFF2-40B4-BE49-F238E27FC236}">
              <a16:creationId xmlns:a16="http://schemas.microsoft.com/office/drawing/2014/main" id="{25A66DFF-3A97-4D75-A9CF-FD8C4378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46" name="Picture 1798">
          <a:extLst>
            <a:ext uri="{FF2B5EF4-FFF2-40B4-BE49-F238E27FC236}">
              <a16:creationId xmlns:a16="http://schemas.microsoft.com/office/drawing/2014/main" id="{5C59B10A-E26C-4C4E-A630-F754E281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1747" name="Picture 29235">
          <a:extLst>
            <a:ext uri="{FF2B5EF4-FFF2-40B4-BE49-F238E27FC236}">
              <a16:creationId xmlns:a16="http://schemas.microsoft.com/office/drawing/2014/main" id="{921E726E-19EF-4D1F-BBDE-8B3D57E2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48" name="Picture 1798">
          <a:extLst>
            <a:ext uri="{FF2B5EF4-FFF2-40B4-BE49-F238E27FC236}">
              <a16:creationId xmlns:a16="http://schemas.microsoft.com/office/drawing/2014/main" id="{CAB24381-E877-496F-8E10-7554DE69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49" name="Picture 1798">
          <a:extLst>
            <a:ext uri="{FF2B5EF4-FFF2-40B4-BE49-F238E27FC236}">
              <a16:creationId xmlns:a16="http://schemas.microsoft.com/office/drawing/2014/main" id="{F9A5B2DA-51EE-4064-85AD-D2F3AA6C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50" name="Picture 1798">
          <a:extLst>
            <a:ext uri="{FF2B5EF4-FFF2-40B4-BE49-F238E27FC236}">
              <a16:creationId xmlns:a16="http://schemas.microsoft.com/office/drawing/2014/main" id="{72AA0643-5715-4618-A660-A74C3291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1751" name="Picture 29235">
          <a:extLst>
            <a:ext uri="{FF2B5EF4-FFF2-40B4-BE49-F238E27FC236}">
              <a16:creationId xmlns:a16="http://schemas.microsoft.com/office/drawing/2014/main" id="{697883EB-51A6-4929-AE52-CEC94F35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52" name="Picture 1798">
          <a:extLst>
            <a:ext uri="{FF2B5EF4-FFF2-40B4-BE49-F238E27FC236}">
              <a16:creationId xmlns:a16="http://schemas.microsoft.com/office/drawing/2014/main" id="{16154BCC-665A-4C2E-AFC9-6DB68E5C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53" name="Picture 1798">
          <a:extLst>
            <a:ext uri="{FF2B5EF4-FFF2-40B4-BE49-F238E27FC236}">
              <a16:creationId xmlns:a16="http://schemas.microsoft.com/office/drawing/2014/main" id="{726958C8-2D6B-4008-8D7B-3A376014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54" name="Picture 1798">
          <a:extLst>
            <a:ext uri="{FF2B5EF4-FFF2-40B4-BE49-F238E27FC236}">
              <a16:creationId xmlns:a16="http://schemas.microsoft.com/office/drawing/2014/main" id="{F6595DC0-FDF5-4FB3-9D80-6A68B89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55" name="Picture 1787">
          <a:extLst>
            <a:ext uri="{FF2B5EF4-FFF2-40B4-BE49-F238E27FC236}">
              <a16:creationId xmlns:a16="http://schemas.microsoft.com/office/drawing/2014/main" id="{3852FC4A-D056-4166-A6EE-E0153694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56" name="Picture 1787">
          <a:extLst>
            <a:ext uri="{FF2B5EF4-FFF2-40B4-BE49-F238E27FC236}">
              <a16:creationId xmlns:a16="http://schemas.microsoft.com/office/drawing/2014/main" id="{F3D6EB7F-8B46-4376-9327-6F1CA1C6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57" name="Picture 1798">
          <a:extLst>
            <a:ext uri="{FF2B5EF4-FFF2-40B4-BE49-F238E27FC236}">
              <a16:creationId xmlns:a16="http://schemas.microsoft.com/office/drawing/2014/main" id="{7855858D-34BC-4FB5-AEAF-45739E8E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58" name="Picture 1798">
          <a:extLst>
            <a:ext uri="{FF2B5EF4-FFF2-40B4-BE49-F238E27FC236}">
              <a16:creationId xmlns:a16="http://schemas.microsoft.com/office/drawing/2014/main" id="{DAB0CC7B-87AB-4F1A-92BF-56AB5CF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1759" name="Picture 29235">
          <a:extLst>
            <a:ext uri="{FF2B5EF4-FFF2-40B4-BE49-F238E27FC236}">
              <a16:creationId xmlns:a16="http://schemas.microsoft.com/office/drawing/2014/main" id="{F6AAAD8E-F63E-4D7B-8B62-0EF6A6A0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60" name="Picture 1798">
          <a:extLst>
            <a:ext uri="{FF2B5EF4-FFF2-40B4-BE49-F238E27FC236}">
              <a16:creationId xmlns:a16="http://schemas.microsoft.com/office/drawing/2014/main" id="{E989A7C2-FB63-48A4-86A1-67535422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61" name="Picture 1798">
          <a:extLst>
            <a:ext uri="{FF2B5EF4-FFF2-40B4-BE49-F238E27FC236}">
              <a16:creationId xmlns:a16="http://schemas.microsoft.com/office/drawing/2014/main" id="{30B2AACE-DDA4-4D1E-9694-11A117A7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62" name="Picture 1798">
          <a:extLst>
            <a:ext uri="{FF2B5EF4-FFF2-40B4-BE49-F238E27FC236}">
              <a16:creationId xmlns:a16="http://schemas.microsoft.com/office/drawing/2014/main" id="{9062CF91-A6CA-4330-B5C7-641B1B31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1763" name="Picture 29235">
          <a:extLst>
            <a:ext uri="{FF2B5EF4-FFF2-40B4-BE49-F238E27FC236}">
              <a16:creationId xmlns:a16="http://schemas.microsoft.com/office/drawing/2014/main" id="{C8C9013A-4DCF-4FCF-BB10-FB62C8F5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64" name="Picture 1798">
          <a:extLst>
            <a:ext uri="{FF2B5EF4-FFF2-40B4-BE49-F238E27FC236}">
              <a16:creationId xmlns:a16="http://schemas.microsoft.com/office/drawing/2014/main" id="{ED34A718-EEB7-49D0-9099-0A0ACF44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65" name="Picture 1798">
          <a:extLst>
            <a:ext uri="{FF2B5EF4-FFF2-40B4-BE49-F238E27FC236}">
              <a16:creationId xmlns:a16="http://schemas.microsoft.com/office/drawing/2014/main" id="{9ABF0F92-E9C0-428F-8589-FCE7B3E2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66" name="Picture 1798">
          <a:extLst>
            <a:ext uri="{FF2B5EF4-FFF2-40B4-BE49-F238E27FC236}">
              <a16:creationId xmlns:a16="http://schemas.microsoft.com/office/drawing/2014/main" id="{5061FCDD-98AD-47A6-90A0-88A0C62E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767" name="Picture 1787">
          <a:extLst>
            <a:ext uri="{FF2B5EF4-FFF2-40B4-BE49-F238E27FC236}">
              <a16:creationId xmlns:a16="http://schemas.microsoft.com/office/drawing/2014/main" id="{C1766A4C-F979-4E38-A280-C8A54C91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68" name="Picture 1798">
          <a:extLst>
            <a:ext uri="{FF2B5EF4-FFF2-40B4-BE49-F238E27FC236}">
              <a16:creationId xmlns:a16="http://schemas.microsoft.com/office/drawing/2014/main" id="{4FB753C5-12C8-42D4-A2F5-DFDAFB03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69" name="Picture 1798">
          <a:extLst>
            <a:ext uri="{FF2B5EF4-FFF2-40B4-BE49-F238E27FC236}">
              <a16:creationId xmlns:a16="http://schemas.microsoft.com/office/drawing/2014/main" id="{2FE86211-1FF3-435B-8288-4868F130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1770" name="Picture 29235">
          <a:extLst>
            <a:ext uri="{FF2B5EF4-FFF2-40B4-BE49-F238E27FC236}">
              <a16:creationId xmlns:a16="http://schemas.microsoft.com/office/drawing/2014/main" id="{5935C0BB-6062-4F68-9716-99616345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71" name="Picture 1798">
          <a:extLst>
            <a:ext uri="{FF2B5EF4-FFF2-40B4-BE49-F238E27FC236}">
              <a16:creationId xmlns:a16="http://schemas.microsoft.com/office/drawing/2014/main" id="{35060D8C-9ABC-4332-AFAD-41AEFDD4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72" name="Picture 1798">
          <a:extLst>
            <a:ext uri="{FF2B5EF4-FFF2-40B4-BE49-F238E27FC236}">
              <a16:creationId xmlns:a16="http://schemas.microsoft.com/office/drawing/2014/main" id="{1540D0DC-4314-4F46-AC52-0C54846F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73" name="Picture 1798">
          <a:extLst>
            <a:ext uri="{FF2B5EF4-FFF2-40B4-BE49-F238E27FC236}">
              <a16:creationId xmlns:a16="http://schemas.microsoft.com/office/drawing/2014/main" id="{86DE0FFC-7DC3-41BA-A8F4-00C03767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1774" name="Picture 29235">
          <a:extLst>
            <a:ext uri="{FF2B5EF4-FFF2-40B4-BE49-F238E27FC236}">
              <a16:creationId xmlns:a16="http://schemas.microsoft.com/office/drawing/2014/main" id="{37626D60-FA12-49F3-9A1D-321A5825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75" name="Picture 1798">
          <a:extLst>
            <a:ext uri="{FF2B5EF4-FFF2-40B4-BE49-F238E27FC236}">
              <a16:creationId xmlns:a16="http://schemas.microsoft.com/office/drawing/2014/main" id="{3F843615-B083-4292-8EFD-671F4E76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76" name="Picture 1798">
          <a:extLst>
            <a:ext uri="{FF2B5EF4-FFF2-40B4-BE49-F238E27FC236}">
              <a16:creationId xmlns:a16="http://schemas.microsoft.com/office/drawing/2014/main" id="{23ABA45F-8541-423E-A1A7-3B733932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77" name="Picture 1798">
          <a:extLst>
            <a:ext uri="{FF2B5EF4-FFF2-40B4-BE49-F238E27FC236}">
              <a16:creationId xmlns:a16="http://schemas.microsoft.com/office/drawing/2014/main" id="{2D50460B-9440-47EC-9090-4201CCB3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778" name="Picture 1787">
          <a:extLst>
            <a:ext uri="{FF2B5EF4-FFF2-40B4-BE49-F238E27FC236}">
              <a16:creationId xmlns:a16="http://schemas.microsoft.com/office/drawing/2014/main" id="{ED0B4F05-1F87-486D-BC39-D35DC87F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79" name="Picture 4273">
          <a:extLst>
            <a:ext uri="{FF2B5EF4-FFF2-40B4-BE49-F238E27FC236}">
              <a16:creationId xmlns:a16="http://schemas.microsoft.com/office/drawing/2014/main" id="{318CDC7E-5806-4792-A01C-54EACDC3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80" name="Picture 1798">
          <a:extLst>
            <a:ext uri="{FF2B5EF4-FFF2-40B4-BE49-F238E27FC236}">
              <a16:creationId xmlns:a16="http://schemas.microsoft.com/office/drawing/2014/main" id="{6DB103F6-C5FD-4516-8153-6F7882B8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781" name="Picture 1798">
          <a:extLst>
            <a:ext uri="{FF2B5EF4-FFF2-40B4-BE49-F238E27FC236}">
              <a16:creationId xmlns:a16="http://schemas.microsoft.com/office/drawing/2014/main" id="{7B957541-F008-4166-99A8-976162CA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82" name="Picture 1798">
          <a:extLst>
            <a:ext uri="{FF2B5EF4-FFF2-40B4-BE49-F238E27FC236}">
              <a16:creationId xmlns:a16="http://schemas.microsoft.com/office/drawing/2014/main" id="{ACCC246E-3351-47E5-93BD-A00DCF28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783" name="Picture 1798">
          <a:extLst>
            <a:ext uri="{FF2B5EF4-FFF2-40B4-BE49-F238E27FC236}">
              <a16:creationId xmlns:a16="http://schemas.microsoft.com/office/drawing/2014/main" id="{60B32F1C-C122-48EA-8B9B-DA29E1CC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84" name="Picture 1798">
          <a:extLst>
            <a:ext uri="{FF2B5EF4-FFF2-40B4-BE49-F238E27FC236}">
              <a16:creationId xmlns:a16="http://schemas.microsoft.com/office/drawing/2014/main" id="{647BC7CC-EE4B-4A56-9445-E9F3B776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1785" name="Picture 29235">
          <a:extLst>
            <a:ext uri="{FF2B5EF4-FFF2-40B4-BE49-F238E27FC236}">
              <a16:creationId xmlns:a16="http://schemas.microsoft.com/office/drawing/2014/main" id="{7C462754-FD9D-434A-94C3-79A4853F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86" name="Picture 1798">
          <a:extLst>
            <a:ext uri="{FF2B5EF4-FFF2-40B4-BE49-F238E27FC236}">
              <a16:creationId xmlns:a16="http://schemas.microsoft.com/office/drawing/2014/main" id="{2276AEDC-ECBB-4927-8709-76747E48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87" name="Picture 1798">
          <a:extLst>
            <a:ext uri="{FF2B5EF4-FFF2-40B4-BE49-F238E27FC236}">
              <a16:creationId xmlns:a16="http://schemas.microsoft.com/office/drawing/2014/main" id="{5BD7A414-19AB-4FC2-A4C4-69F0B87C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88" name="Picture 1798">
          <a:extLst>
            <a:ext uri="{FF2B5EF4-FFF2-40B4-BE49-F238E27FC236}">
              <a16:creationId xmlns:a16="http://schemas.microsoft.com/office/drawing/2014/main" id="{C43E9CD3-7CBE-4BB8-9D17-5320D497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1789" name="Picture 29235">
          <a:extLst>
            <a:ext uri="{FF2B5EF4-FFF2-40B4-BE49-F238E27FC236}">
              <a16:creationId xmlns:a16="http://schemas.microsoft.com/office/drawing/2014/main" id="{A4A3DA1C-D8B2-48FA-96DF-3E66A695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790" name="Picture 1798">
          <a:extLst>
            <a:ext uri="{FF2B5EF4-FFF2-40B4-BE49-F238E27FC236}">
              <a16:creationId xmlns:a16="http://schemas.microsoft.com/office/drawing/2014/main" id="{C09F7A0F-E65D-48A4-9C67-B5027DA3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791" name="Picture 1798">
          <a:extLst>
            <a:ext uri="{FF2B5EF4-FFF2-40B4-BE49-F238E27FC236}">
              <a16:creationId xmlns:a16="http://schemas.microsoft.com/office/drawing/2014/main" id="{3EAE4B02-9C75-4E35-9CA5-BF5A6CB7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792" name="Picture 1798">
          <a:extLst>
            <a:ext uri="{FF2B5EF4-FFF2-40B4-BE49-F238E27FC236}">
              <a16:creationId xmlns:a16="http://schemas.microsoft.com/office/drawing/2014/main" id="{8A9BA736-8C6B-4015-A5C3-54BBD9A2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1793" name="Picture 29235">
          <a:extLst>
            <a:ext uri="{FF2B5EF4-FFF2-40B4-BE49-F238E27FC236}">
              <a16:creationId xmlns:a16="http://schemas.microsoft.com/office/drawing/2014/main" id="{BE12F3D4-FF26-4A62-AD75-BE9BA069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94" name="Picture 1798">
          <a:extLst>
            <a:ext uri="{FF2B5EF4-FFF2-40B4-BE49-F238E27FC236}">
              <a16:creationId xmlns:a16="http://schemas.microsoft.com/office/drawing/2014/main" id="{B6D0516D-F47E-44BF-B719-7064CD46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95" name="Picture 1798">
          <a:extLst>
            <a:ext uri="{FF2B5EF4-FFF2-40B4-BE49-F238E27FC236}">
              <a16:creationId xmlns:a16="http://schemas.microsoft.com/office/drawing/2014/main" id="{E78DC1D6-679A-4E72-8DC1-333CE468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796" name="Picture 1798">
          <a:extLst>
            <a:ext uri="{FF2B5EF4-FFF2-40B4-BE49-F238E27FC236}">
              <a16:creationId xmlns:a16="http://schemas.microsoft.com/office/drawing/2014/main" id="{ECDDDD80-4704-4C36-94C8-E0B9416D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1797" name="Picture 29235">
          <a:extLst>
            <a:ext uri="{FF2B5EF4-FFF2-40B4-BE49-F238E27FC236}">
              <a16:creationId xmlns:a16="http://schemas.microsoft.com/office/drawing/2014/main" id="{976A7349-2024-44B3-A943-CDB40986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798" name="Picture 1798">
          <a:extLst>
            <a:ext uri="{FF2B5EF4-FFF2-40B4-BE49-F238E27FC236}">
              <a16:creationId xmlns:a16="http://schemas.microsoft.com/office/drawing/2014/main" id="{66A31832-3995-4362-BD57-0508EA5B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799" name="Picture 1798">
          <a:extLst>
            <a:ext uri="{FF2B5EF4-FFF2-40B4-BE49-F238E27FC236}">
              <a16:creationId xmlns:a16="http://schemas.microsoft.com/office/drawing/2014/main" id="{ED94F60B-3852-4709-94A0-51085469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00" name="Picture 1798">
          <a:extLst>
            <a:ext uri="{FF2B5EF4-FFF2-40B4-BE49-F238E27FC236}">
              <a16:creationId xmlns:a16="http://schemas.microsoft.com/office/drawing/2014/main" id="{469101F2-CDCD-42E6-B167-C2C3A39F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01" name="Picture 1787">
          <a:extLst>
            <a:ext uri="{FF2B5EF4-FFF2-40B4-BE49-F238E27FC236}">
              <a16:creationId xmlns:a16="http://schemas.microsoft.com/office/drawing/2014/main" id="{620B2C82-8639-4C4B-BB50-50989605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02" name="Picture 1787">
          <a:extLst>
            <a:ext uri="{FF2B5EF4-FFF2-40B4-BE49-F238E27FC236}">
              <a16:creationId xmlns:a16="http://schemas.microsoft.com/office/drawing/2014/main" id="{2D6C5900-4923-42AA-88D0-6691F57A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03" name="Picture 1798">
          <a:extLst>
            <a:ext uri="{FF2B5EF4-FFF2-40B4-BE49-F238E27FC236}">
              <a16:creationId xmlns:a16="http://schemas.microsoft.com/office/drawing/2014/main" id="{61BB92D4-12D0-4CB4-BC8D-992A1B8E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04" name="Picture 1798">
          <a:extLst>
            <a:ext uri="{FF2B5EF4-FFF2-40B4-BE49-F238E27FC236}">
              <a16:creationId xmlns:a16="http://schemas.microsoft.com/office/drawing/2014/main" id="{3A01A1AF-881F-4064-9688-B8D59F2F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1805" name="Picture 29235">
          <a:extLst>
            <a:ext uri="{FF2B5EF4-FFF2-40B4-BE49-F238E27FC236}">
              <a16:creationId xmlns:a16="http://schemas.microsoft.com/office/drawing/2014/main" id="{E9C89285-10C0-4478-A7E5-AA6A5802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06" name="Picture 1798">
          <a:extLst>
            <a:ext uri="{FF2B5EF4-FFF2-40B4-BE49-F238E27FC236}">
              <a16:creationId xmlns:a16="http://schemas.microsoft.com/office/drawing/2014/main" id="{BD52098C-CDEB-46FC-9626-A234A61D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07" name="Picture 1798">
          <a:extLst>
            <a:ext uri="{FF2B5EF4-FFF2-40B4-BE49-F238E27FC236}">
              <a16:creationId xmlns:a16="http://schemas.microsoft.com/office/drawing/2014/main" id="{34980C94-EC8D-4295-9535-9D80169A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08" name="Picture 1798">
          <a:extLst>
            <a:ext uri="{FF2B5EF4-FFF2-40B4-BE49-F238E27FC236}">
              <a16:creationId xmlns:a16="http://schemas.microsoft.com/office/drawing/2014/main" id="{65DD7E82-FAFF-4149-96B8-94D394E2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1809" name="Picture 29235">
          <a:extLst>
            <a:ext uri="{FF2B5EF4-FFF2-40B4-BE49-F238E27FC236}">
              <a16:creationId xmlns:a16="http://schemas.microsoft.com/office/drawing/2014/main" id="{16FF6661-2BA3-4A7C-A36B-BAA3A7E1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10" name="Picture 1798">
          <a:extLst>
            <a:ext uri="{FF2B5EF4-FFF2-40B4-BE49-F238E27FC236}">
              <a16:creationId xmlns:a16="http://schemas.microsoft.com/office/drawing/2014/main" id="{6C263A27-7613-48B3-8314-3A98E15C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11" name="Picture 1798">
          <a:extLst>
            <a:ext uri="{FF2B5EF4-FFF2-40B4-BE49-F238E27FC236}">
              <a16:creationId xmlns:a16="http://schemas.microsoft.com/office/drawing/2014/main" id="{20BD5845-1325-4C50-9D65-6B1CDCBB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12" name="Picture 1798">
          <a:extLst>
            <a:ext uri="{FF2B5EF4-FFF2-40B4-BE49-F238E27FC236}">
              <a16:creationId xmlns:a16="http://schemas.microsoft.com/office/drawing/2014/main" id="{941996F2-4C09-4D84-A40A-6D93A81E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813" name="Picture 1787">
          <a:extLst>
            <a:ext uri="{FF2B5EF4-FFF2-40B4-BE49-F238E27FC236}">
              <a16:creationId xmlns:a16="http://schemas.microsoft.com/office/drawing/2014/main" id="{811F2470-E049-4B0E-BF27-A19FC24B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14" name="Picture 1798">
          <a:extLst>
            <a:ext uri="{FF2B5EF4-FFF2-40B4-BE49-F238E27FC236}">
              <a16:creationId xmlns:a16="http://schemas.microsoft.com/office/drawing/2014/main" id="{401C7401-DEE3-4E4B-B3E4-A6B3F77B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15" name="Picture 1798">
          <a:extLst>
            <a:ext uri="{FF2B5EF4-FFF2-40B4-BE49-F238E27FC236}">
              <a16:creationId xmlns:a16="http://schemas.microsoft.com/office/drawing/2014/main" id="{563E2B67-0608-45C9-AA9D-6AB1C43E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1816" name="Picture 29235">
          <a:extLst>
            <a:ext uri="{FF2B5EF4-FFF2-40B4-BE49-F238E27FC236}">
              <a16:creationId xmlns:a16="http://schemas.microsoft.com/office/drawing/2014/main" id="{F0458C6A-0505-4CEF-8DE5-E6E3E8A8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17" name="Picture 1798">
          <a:extLst>
            <a:ext uri="{FF2B5EF4-FFF2-40B4-BE49-F238E27FC236}">
              <a16:creationId xmlns:a16="http://schemas.microsoft.com/office/drawing/2014/main" id="{0F27D58E-1294-42CA-B899-D981C358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18" name="Picture 1798">
          <a:extLst>
            <a:ext uri="{FF2B5EF4-FFF2-40B4-BE49-F238E27FC236}">
              <a16:creationId xmlns:a16="http://schemas.microsoft.com/office/drawing/2014/main" id="{1A5B0B87-9831-473F-8E8D-686661C0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19" name="Picture 1798">
          <a:extLst>
            <a:ext uri="{FF2B5EF4-FFF2-40B4-BE49-F238E27FC236}">
              <a16:creationId xmlns:a16="http://schemas.microsoft.com/office/drawing/2014/main" id="{B48FE6C3-F1F9-424F-B869-1D0CC779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1820" name="Picture 29235">
          <a:extLst>
            <a:ext uri="{FF2B5EF4-FFF2-40B4-BE49-F238E27FC236}">
              <a16:creationId xmlns:a16="http://schemas.microsoft.com/office/drawing/2014/main" id="{C1A87CFB-E4E3-4F1C-9EE7-7CF339F4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21" name="Picture 1798">
          <a:extLst>
            <a:ext uri="{FF2B5EF4-FFF2-40B4-BE49-F238E27FC236}">
              <a16:creationId xmlns:a16="http://schemas.microsoft.com/office/drawing/2014/main" id="{9C3B0043-22D3-4D39-9758-4F00F32A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22" name="Picture 1798">
          <a:extLst>
            <a:ext uri="{FF2B5EF4-FFF2-40B4-BE49-F238E27FC236}">
              <a16:creationId xmlns:a16="http://schemas.microsoft.com/office/drawing/2014/main" id="{771A2728-BD82-4E35-AD11-087BB2AF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23" name="Picture 1798">
          <a:extLst>
            <a:ext uri="{FF2B5EF4-FFF2-40B4-BE49-F238E27FC236}">
              <a16:creationId xmlns:a16="http://schemas.microsoft.com/office/drawing/2014/main" id="{E7003A14-AAF7-44B6-920E-1D718990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824" name="Picture 1787">
          <a:extLst>
            <a:ext uri="{FF2B5EF4-FFF2-40B4-BE49-F238E27FC236}">
              <a16:creationId xmlns:a16="http://schemas.microsoft.com/office/drawing/2014/main" id="{F2D820B2-991A-4D28-9EB3-888EBCFA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25" name="Picture 4273">
          <a:extLst>
            <a:ext uri="{FF2B5EF4-FFF2-40B4-BE49-F238E27FC236}">
              <a16:creationId xmlns:a16="http://schemas.microsoft.com/office/drawing/2014/main" id="{F4D8BF3E-4228-4BBF-81F8-197A1205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26" name="Picture 1798">
          <a:extLst>
            <a:ext uri="{FF2B5EF4-FFF2-40B4-BE49-F238E27FC236}">
              <a16:creationId xmlns:a16="http://schemas.microsoft.com/office/drawing/2014/main" id="{81D6F458-271C-4E35-8B3F-1052BE86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27" name="Picture 1798">
          <a:extLst>
            <a:ext uri="{FF2B5EF4-FFF2-40B4-BE49-F238E27FC236}">
              <a16:creationId xmlns:a16="http://schemas.microsoft.com/office/drawing/2014/main" id="{63562A61-55BF-44C5-BFD1-F7D7B408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28" name="Picture 1798">
          <a:extLst>
            <a:ext uri="{FF2B5EF4-FFF2-40B4-BE49-F238E27FC236}">
              <a16:creationId xmlns:a16="http://schemas.microsoft.com/office/drawing/2014/main" id="{F826372A-E5B9-44F4-B2E9-BE5D99D2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29" name="Picture 1798">
          <a:extLst>
            <a:ext uri="{FF2B5EF4-FFF2-40B4-BE49-F238E27FC236}">
              <a16:creationId xmlns:a16="http://schemas.microsoft.com/office/drawing/2014/main" id="{A2F7F3DC-4C26-475A-8167-0DA9920B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30" name="Picture 1798">
          <a:extLst>
            <a:ext uri="{FF2B5EF4-FFF2-40B4-BE49-F238E27FC236}">
              <a16:creationId xmlns:a16="http://schemas.microsoft.com/office/drawing/2014/main" id="{77B6F5CD-0E9F-4EA7-A673-8AAD1CFB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1831" name="Picture 29235">
          <a:extLst>
            <a:ext uri="{FF2B5EF4-FFF2-40B4-BE49-F238E27FC236}">
              <a16:creationId xmlns:a16="http://schemas.microsoft.com/office/drawing/2014/main" id="{53D23DC9-77BD-445E-8F67-C2B46D7C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32" name="Picture 1798">
          <a:extLst>
            <a:ext uri="{FF2B5EF4-FFF2-40B4-BE49-F238E27FC236}">
              <a16:creationId xmlns:a16="http://schemas.microsoft.com/office/drawing/2014/main" id="{65FB0CC5-AF9A-4C0C-8280-10607357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33" name="Picture 1798">
          <a:extLst>
            <a:ext uri="{FF2B5EF4-FFF2-40B4-BE49-F238E27FC236}">
              <a16:creationId xmlns:a16="http://schemas.microsoft.com/office/drawing/2014/main" id="{55F22BEC-5256-4137-86E8-0BB79E29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34" name="Picture 1798">
          <a:extLst>
            <a:ext uri="{FF2B5EF4-FFF2-40B4-BE49-F238E27FC236}">
              <a16:creationId xmlns:a16="http://schemas.microsoft.com/office/drawing/2014/main" id="{63EA44AB-BD38-4D29-8D7D-D1C2DBE4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19050</xdr:rowOff>
    </xdr:to>
    <xdr:pic>
      <xdr:nvPicPr>
        <xdr:cNvPr id="1835" name="Picture 29235">
          <a:extLst>
            <a:ext uri="{FF2B5EF4-FFF2-40B4-BE49-F238E27FC236}">
              <a16:creationId xmlns:a16="http://schemas.microsoft.com/office/drawing/2014/main" id="{2D7846DA-1990-4AA0-A66B-DCDD8B78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36" name="Picture 1798">
          <a:extLst>
            <a:ext uri="{FF2B5EF4-FFF2-40B4-BE49-F238E27FC236}">
              <a16:creationId xmlns:a16="http://schemas.microsoft.com/office/drawing/2014/main" id="{55F2A8A4-8C53-415F-A3A0-77EB274C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37" name="Picture 1798">
          <a:extLst>
            <a:ext uri="{FF2B5EF4-FFF2-40B4-BE49-F238E27FC236}">
              <a16:creationId xmlns:a16="http://schemas.microsoft.com/office/drawing/2014/main" id="{BB413DF9-C6E1-47CE-A30A-F7DA8032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38" name="Picture 1798">
          <a:extLst>
            <a:ext uri="{FF2B5EF4-FFF2-40B4-BE49-F238E27FC236}">
              <a16:creationId xmlns:a16="http://schemas.microsoft.com/office/drawing/2014/main" id="{A25B403E-BE09-4061-ABF9-50E0D67E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1839" name="Picture 29235">
          <a:extLst>
            <a:ext uri="{FF2B5EF4-FFF2-40B4-BE49-F238E27FC236}">
              <a16:creationId xmlns:a16="http://schemas.microsoft.com/office/drawing/2014/main" id="{AEC1E7CD-122E-43F3-9364-3B1945CD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40" name="Picture 1798">
          <a:extLst>
            <a:ext uri="{FF2B5EF4-FFF2-40B4-BE49-F238E27FC236}">
              <a16:creationId xmlns:a16="http://schemas.microsoft.com/office/drawing/2014/main" id="{BAA79638-4788-4691-A216-1C6B4ABB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41" name="Picture 1798">
          <a:extLst>
            <a:ext uri="{FF2B5EF4-FFF2-40B4-BE49-F238E27FC236}">
              <a16:creationId xmlns:a16="http://schemas.microsoft.com/office/drawing/2014/main" id="{75B1CC4B-0A51-405A-8495-88A8009C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42" name="Picture 1798">
          <a:extLst>
            <a:ext uri="{FF2B5EF4-FFF2-40B4-BE49-F238E27FC236}">
              <a16:creationId xmlns:a16="http://schemas.microsoft.com/office/drawing/2014/main" id="{C50E9B4A-8EC9-4DE2-B166-2BAFF2EB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19050</xdr:rowOff>
    </xdr:to>
    <xdr:pic>
      <xdr:nvPicPr>
        <xdr:cNvPr id="1843" name="Picture 29235">
          <a:extLst>
            <a:ext uri="{FF2B5EF4-FFF2-40B4-BE49-F238E27FC236}">
              <a16:creationId xmlns:a16="http://schemas.microsoft.com/office/drawing/2014/main" id="{455EC19C-7C42-4F98-8024-5317FB57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44" name="Picture 1798">
          <a:extLst>
            <a:ext uri="{FF2B5EF4-FFF2-40B4-BE49-F238E27FC236}">
              <a16:creationId xmlns:a16="http://schemas.microsoft.com/office/drawing/2014/main" id="{D0B76DB6-BFF5-44C3-A438-20A3EE8F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45" name="Picture 1798">
          <a:extLst>
            <a:ext uri="{FF2B5EF4-FFF2-40B4-BE49-F238E27FC236}">
              <a16:creationId xmlns:a16="http://schemas.microsoft.com/office/drawing/2014/main" id="{9E4AB60A-05ED-41B0-8794-3B15A05E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46" name="Picture 1798">
          <a:extLst>
            <a:ext uri="{FF2B5EF4-FFF2-40B4-BE49-F238E27FC236}">
              <a16:creationId xmlns:a16="http://schemas.microsoft.com/office/drawing/2014/main" id="{5163C13D-21F5-49E1-81C1-7973FDAF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47" name="Picture 1787">
          <a:extLst>
            <a:ext uri="{FF2B5EF4-FFF2-40B4-BE49-F238E27FC236}">
              <a16:creationId xmlns:a16="http://schemas.microsoft.com/office/drawing/2014/main" id="{0DA6E0A9-9986-465C-B82A-3394451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48" name="Picture 1787">
          <a:extLst>
            <a:ext uri="{FF2B5EF4-FFF2-40B4-BE49-F238E27FC236}">
              <a16:creationId xmlns:a16="http://schemas.microsoft.com/office/drawing/2014/main" id="{1FC3ADC6-4F40-4AAC-847C-86DB85A8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49" name="Picture 1798">
          <a:extLst>
            <a:ext uri="{FF2B5EF4-FFF2-40B4-BE49-F238E27FC236}">
              <a16:creationId xmlns:a16="http://schemas.microsoft.com/office/drawing/2014/main" id="{6105D3F6-2833-42B4-8205-5D265AB0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50" name="Picture 1798">
          <a:extLst>
            <a:ext uri="{FF2B5EF4-FFF2-40B4-BE49-F238E27FC236}">
              <a16:creationId xmlns:a16="http://schemas.microsoft.com/office/drawing/2014/main" id="{52B5B47B-1FB5-4731-8B8E-C56F3100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1851" name="Picture 29235">
          <a:extLst>
            <a:ext uri="{FF2B5EF4-FFF2-40B4-BE49-F238E27FC236}">
              <a16:creationId xmlns:a16="http://schemas.microsoft.com/office/drawing/2014/main" id="{BD67173B-5524-409E-A751-CE03A0DE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52" name="Picture 1798">
          <a:extLst>
            <a:ext uri="{FF2B5EF4-FFF2-40B4-BE49-F238E27FC236}">
              <a16:creationId xmlns:a16="http://schemas.microsoft.com/office/drawing/2014/main" id="{2643FE87-8C57-4F3B-8ADE-1EC0F655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53" name="Picture 1798">
          <a:extLst>
            <a:ext uri="{FF2B5EF4-FFF2-40B4-BE49-F238E27FC236}">
              <a16:creationId xmlns:a16="http://schemas.microsoft.com/office/drawing/2014/main" id="{F71B5A82-4E6D-4D03-9E6E-9151FDE7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54" name="Picture 1798">
          <a:extLst>
            <a:ext uri="{FF2B5EF4-FFF2-40B4-BE49-F238E27FC236}">
              <a16:creationId xmlns:a16="http://schemas.microsoft.com/office/drawing/2014/main" id="{9329E2FB-F696-4571-A6A1-4437DD26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1855" name="Picture 29235">
          <a:extLst>
            <a:ext uri="{FF2B5EF4-FFF2-40B4-BE49-F238E27FC236}">
              <a16:creationId xmlns:a16="http://schemas.microsoft.com/office/drawing/2014/main" id="{3D143361-74C3-4467-9429-7F17C415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56" name="Picture 1798">
          <a:extLst>
            <a:ext uri="{FF2B5EF4-FFF2-40B4-BE49-F238E27FC236}">
              <a16:creationId xmlns:a16="http://schemas.microsoft.com/office/drawing/2014/main" id="{0C95DCEF-E6E8-4045-82AE-AAC8915F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57" name="Picture 1798">
          <a:extLst>
            <a:ext uri="{FF2B5EF4-FFF2-40B4-BE49-F238E27FC236}">
              <a16:creationId xmlns:a16="http://schemas.microsoft.com/office/drawing/2014/main" id="{A06C2A3E-82B8-45FD-9BEA-28C96C18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58" name="Picture 1798">
          <a:extLst>
            <a:ext uri="{FF2B5EF4-FFF2-40B4-BE49-F238E27FC236}">
              <a16:creationId xmlns:a16="http://schemas.microsoft.com/office/drawing/2014/main" id="{88514991-B878-4A11-B0DC-5F3FCAEB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859" name="Picture 1787">
          <a:extLst>
            <a:ext uri="{FF2B5EF4-FFF2-40B4-BE49-F238E27FC236}">
              <a16:creationId xmlns:a16="http://schemas.microsoft.com/office/drawing/2014/main" id="{7B23B707-8B2D-42F2-9990-CB91BF5C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60" name="Picture 1798">
          <a:extLst>
            <a:ext uri="{FF2B5EF4-FFF2-40B4-BE49-F238E27FC236}">
              <a16:creationId xmlns:a16="http://schemas.microsoft.com/office/drawing/2014/main" id="{16AC396B-6256-412D-A305-DC3CC08E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61" name="Picture 1798">
          <a:extLst>
            <a:ext uri="{FF2B5EF4-FFF2-40B4-BE49-F238E27FC236}">
              <a16:creationId xmlns:a16="http://schemas.microsoft.com/office/drawing/2014/main" id="{224B2337-C871-4666-89F7-2053DFBF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19050</xdr:rowOff>
    </xdr:to>
    <xdr:pic>
      <xdr:nvPicPr>
        <xdr:cNvPr id="1862" name="Picture 29235">
          <a:extLst>
            <a:ext uri="{FF2B5EF4-FFF2-40B4-BE49-F238E27FC236}">
              <a16:creationId xmlns:a16="http://schemas.microsoft.com/office/drawing/2014/main" id="{0433708C-3270-4C99-A704-14B0C7D4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63" name="Picture 1798">
          <a:extLst>
            <a:ext uri="{FF2B5EF4-FFF2-40B4-BE49-F238E27FC236}">
              <a16:creationId xmlns:a16="http://schemas.microsoft.com/office/drawing/2014/main" id="{565EFF36-8C8E-4CA7-AD74-20AEC338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64" name="Picture 1798">
          <a:extLst>
            <a:ext uri="{FF2B5EF4-FFF2-40B4-BE49-F238E27FC236}">
              <a16:creationId xmlns:a16="http://schemas.microsoft.com/office/drawing/2014/main" id="{84EF3E42-198E-4179-BF61-32BE475E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65" name="Picture 1798">
          <a:extLst>
            <a:ext uri="{FF2B5EF4-FFF2-40B4-BE49-F238E27FC236}">
              <a16:creationId xmlns:a16="http://schemas.microsoft.com/office/drawing/2014/main" id="{24AB9162-0E8C-4573-A46C-A82AAECF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19050</xdr:rowOff>
    </xdr:to>
    <xdr:pic>
      <xdr:nvPicPr>
        <xdr:cNvPr id="1866" name="Picture 29235">
          <a:extLst>
            <a:ext uri="{FF2B5EF4-FFF2-40B4-BE49-F238E27FC236}">
              <a16:creationId xmlns:a16="http://schemas.microsoft.com/office/drawing/2014/main" id="{6E30858C-562B-4738-9E7A-8AE85072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67" name="Picture 1798">
          <a:extLst>
            <a:ext uri="{FF2B5EF4-FFF2-40B4-BE49-F238E27FC236}">
              <a16:creationId xmlns:a16="http://schemas.microsoft.com/office/drawing/2014/main" id="{40E02FF5-4CD2-47EC-AF3D-DC6FCA65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68" name="Picture 1798">
          <a:extLst>
            <a:ext uri="{FF2B5EF4-FFF2-40B4-BE49-F238E27FC236}">
              <a16:creationId xmlns:a16="http://schemas.microsoft.com/office/drawing/2014/main" id="{C2B399E9-ACB5-49D5-913B-934A4448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69" name="Picture 1798">
          <a:extLst>
            <a:ext uri="{FF2B5EF4-FFF2-40B4-BE49-F238E27FC236}">
              <a16:creationId xmlns:a16="http://schemas.microsoft.com/office/drawing/2014/main" id="{E1919A2B-F852-4722-A3F1-6DA606E2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870" name="Picture 1787">
          <a:extLst>
            <a:ext uri="{FF2B5EF4-FFF2-40B4-BE49-F238E27FC236}">
              <a16:creationId xmlns:a16="http://schemas.microsoft.com/office/drawing/2014/main" id="{4CC1A260-F6B2-47F7-85B8-A84A0C2E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71" name="Picture 4273">
          <a:extLst>
            <a:ext uri="{FF2B5EF4-FFF2-40B4-BE49-F238E27FC236}">
              <a16:creationId xmlns:a16="http://schemas.microsoft.com/office/drawing/2014/main" id="{AE34D1CB-3EE0-451B-B719-8240FFA9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72" name="Picture 1798">
          <a:extLst>
            <a:ext uri="{FF2B5EF4-FFF2-40B4-BE49-F238E27FC236}">
              <a16:creationId xmlns:a16="http://schemas.microsoft.com/office/drawing/2014/main" id="{0AF27C6B-ED1A-45D8-9359-0218668D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73" name="Picture 1798">
          <a:extLst>
            <a:ext uri="{FF2B5EF4-FFF2-40B4-BE49-F238E27FC236}">
              <a16:creationId xmlns:a16="http://schemas.microsoft.com/office/drawing/2014/main" id="{9B8706AD-ED4F-4F67-94D3-E2AFB56B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74" name="Picture 1798">
          <a:extLst>
            <a:ext uri="{FF2B5EF4-FFF2-40B4-BE49-F238E27FC236}">
              <a16:creationId xmlns:a16="http://schemas.microsoft.com/office/drawing/2014/main" id="{FCFAB653-2B7C-4D92-8F24-7720EE26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75" name="Picture 1798">
          <a:extLst>
            <a:ext uri="{FF2B5EF4-FFF2-40B4-BE49-F238E27FC236}">
              <a16:creationId xmlns:a16="http://schemas.microsoft.com/office/drawing/2014/main" id="{06E2AAE9-95B0-46ED-8F36-E598ACDF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76" name="Picture 1798">
          <a:extLst>
            <a:ext uri="{FF2B5EF4-FFF2-40B4-BE49-F238E27FC236}">
              <a16:creationId xmlns:a16="http://schemas.microsoft.com/office/drawing/2014/main" id="{B5B5CA63-A8C1-4FE5-BDFF-C91F591A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1877" name="Picture 29235">
          <a:extLst>
            <a:ext uri="{FF2B5EF4-FFF2-40B4-BE49-F238E27FC236}">
              <a16:creationId xmlns:a16="http://schemas.microsoft.com/office/drawing/2014/main" id="{F611AFE7-1F03-4148-8565-5DB7B108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78" name="Picture 1798">
          <a:extLst>
            <a:ext uri="{FF2B5EF4-FFF2-40B4-BE49-F238E27FC236}">
              <a16:creationId xmlns:a16="http://schemas.microsoft.com/office/drawing/2014/main" id="{A1A245EE-FB64-438E-9E5E-434C7D48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79" name="Picture 1798">
          <a:extLst>
            <a:ext uri="{FF2B5EF4-FFF2-40B4-BE49-F238E27FC236}">
              <a16:creationId xmlns:a16="http://schemas.microsoft.com/office/drawing/2014/main" id="{1AC4DDF9-9617-49CA-AD05-EFCB3A7D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80" name="Picture 1798">
          <a:extLst>
            <a:ext uri="{FF2B5EF4-FFF2-40B4-BE49-F238E27FC236}">
              <a16:creationId xmlns:a16="http://schemas.microsoft.com/office/drawing/2014/main" id="{0F672A48-134C-44FD-8A59-1EEB8901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1881" name="Picture 29235">
          <a:extLst>
            <a:ext uri="{FF2B5EF4-FFF2-40B4-BE49-F238E27FC236}">
              <a16:creationId xmlns:a16="http://schemas.microsoft.com/office/drawing/2014/main" id="{BF032E21-72BF-4CF1-B10B-CC8745D2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82" name="Picture 1798">
          <a:extLst>
            <a:ext uri="{FF2B5EF4-FFF2-40B4-BE49-F238E27FC236}">
              <a16:creationId xmlns:a16="http://schemas.microsoft.com/office/drawing/2014/main" id="{B00BD1EA-6950-403E-9DC5-3F0503A8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83" name="Picture 1798">
          <a:extLst>
            <a:ext uri="{FF2B5EF4-FFF2-40B4-BE49-F238E27FC236}">
              <a16:creationId xmlns:a16="http://schemas.microsoft.com/office/drawing/2014/main" id="{589A8532-F93B-41DF-947F-9D5A130E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84" name="Picture 1798">
          <a:extLst>
            <a:ext uri="{FF2B5EF4-FFF2-40B4-BE49-F238E27FC236}">
              <a16:creationId xmlns:a16="http://schemas.microsoft.com/office/drawing/2014/main" id="{6443679B-F31D-433E-9075-7C62A310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1885" name="Picture 29235">
          <a:extLst>
            <a:ext uri="{FF2B5EF4-FFF2-40B4-BE49-F238E27FC236}">
              <a16:creationId xmlns:a16="http://schemas.microsoft.com/office/drawing/2014/main" id="{2D7AB453-1B09-4FF2-B874-89E0B39A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86" name="Picture 1798">
          <a:extLst>
            <a:ext uri="{FF2B5EF4-FFF2-40B4-BE49-F238E27FC236}">
              <a16:creationId xmlns:a16="http://schemas.microsoft.com/office/drawing/2014/main" id="{15557432-E190-4F39-8ECE-EDE22935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87" name="Picture 1798">
          <a:extLst>
            <a:ext uri="{FF2B5EF4-FFF2-40B4-BE49-F238E27FC236}">
              <a16:creationId xmlns:a16="http://schemas.microsoft.com/office/drawing/2014/main" id="{894CAC88-2C39-440B-8CCA-F2B946E0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88" name="Picture 1798">
          <a:extLst>
            <a:ext uri="{FF2B5EF4-FFF2-40B4-BE49-F238E27FC236}">
              <a16:creationId xmlns:a16="http://schemas.microsoft.com/office/drawing/2014/main" id="{203A1D24-2E08-44A1-9FEC-79468FDF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1889" name="Picture 29235">
          <a:extLst>
            <a:ext uri="{FF2B5EF4-FFF2-40B4-BE49-F238E27FC236}">
              <a16:creationId xmlns:a16="http://schemas.microsoft.com/office/drawing/2014/main" id="{BCD15008-3ABA-463C-BC68-B8A86AE1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90" name="Picture 1798">
          <a:extLst>
            <a:ext uri="{FF2B5EF4-FFF2-40B4-BE49-F238E27FC236}">
              <a16:creationId xmlns:a16="http://schemas.microsoft.com/office/drawing/2014/main" id="{0886E90B-C2D1-4FBC-95B0-F8787E21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91" name="Picture 1798">
          <a:extLst>
            <a:ext uri="{FF2B5EF4-FFF2-40B4-BE49-F238E27FC236}">
              <a16:creationId xmlns:a16="http://schemas.microsoft.com/office/drawing/2014/main" id="{A6C5D67E-B9D1-4910-B0FF-2DA3784B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92" name="Picture 1798">
          <a:extLst>
            <a:ext uri="{FF2B5EF4-FFF2-40B4-BE49-F238E27FC236}">
              <a16:creationId xmlns:a16="http://schemas.microsoft.com/office/drawing/2014/main" id="{E756B231-5970-4FAA-8967-0ED3C2C2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93" name="Picture 1787">
          <a:extLst>
            <a:ext uri="{FF2B5EF4-FFF2-40B4-BE49-F238E27FC236}">
              <a16:creationId xmlns:a16="http://schemas.microsoft.com/office/drawing/2014/main" id="{6ABD235B-E20C-4E5E-8F1A-024E5690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94" name="Picture 1787">
          <a:extLst>
            <a:ext uri="{FF2B5EF4-FFF2-40B4-BE49-F238E27FC236}">
              <a16:creationId xmlns:a16="http://schemas.microsoft.com/office/drawing/2014/main" id="{FC46D37A-2790-468C-AA7E-50A4D78B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95" name="Picture 1798">
          <a:extLst>
            <a:ext uri="{FF2B5EF4-FFF2-40B4-BE49-F238E27FC236}">
              <a16:creationId xmlns:a16="http://schemas.microsoft.com/office/drawing/2014/main" id="{521AE18B-0BC9-40E6-A072-A4CE97BA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96" name="Picture 1798">
          <a:extLst>
            <a:ext uri="{FF2B5EF4-FFF2-40B4-BE49-F238E27FC236}">
              <a16:creationId xmlns:a16="http://schemas.microsoft.com/office/drawing/2014/main" id="{1FFDAAF7-B07D-4D49-8573-9E5FEED6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1897" name="Picture 29235">
          <a:extLst>
            <a:ext uri="{FF2B5EF4-FFF2-40B4-BE49-F238E27FC236}">
              <a16:creationId xmlns:a16="http://schemas.microsoft.com/office/drawing/2014/main" id="{B27A7CD1-1DB8-442C-AB35-FA3AFCE2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98" name="Picture 1798">
          <a:extLst>
            <a:ext uri="{FF2B5EF4-FFF2-40B4-BE49-F238E27FC236}">
              <a16:creationId xmlns:a16="http://schemas.microsoft.com/office/drawing/2014/main" id="{9192A188-173B-42EB-A332-18EC09A8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899" name="Picture 1798">
          <a:extLst>
            <a:ext uri="{FF2B5EF4-FFF2-40B4-BE49-F238E27FC236}">
              <a16:creationId xmlns:a16="http://schemas.microsoft.com/office/drawing/2014/main" id="{EC0783A2-2801-4810-9F0F-4FD49D81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900" name="Picture 1798">
          <a:extLst>
            <a:ext uri="{FF2B5EF4-FFF2-40B4-BE49-F238E27FC236}">
              <a16:creationId xmlns:a16="http://schemas.microsoft.com/office/drawing/2014/main" id="{E6D4749D-9496-4F4D-9C3B-EE084133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1901" name="Picture 29235">
          <a:extLst>
            <a:ext uri="{FF2B5EF4-FFF2-40B4-BE49-F238E27FC236}">
              <a16:creationId xmlns:a16="http://schemas.microsoft.com/office/drawing/2014/main" id="{AC75188C-958B-462A-B981-C31D83E6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902" name="Picture 1798">
          <a:extLst>
            <a:ext uri="{FF2B5EF4-FFF2-40B4-BE49-F238E27FC236}">
              <a16:creationId xmlns:a16="http://schemas.microsoft.com/office/drawing/2014/main" id="{A1FDA86E-DC30-440C-B229-29B9B988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903" name="Picture 1798">
          <a:extLst>
            <a:ext uri="{FF2B5EF4-FFF2-40B4-BE49-F238E27FC236}">
              <a16:creationId xmlns:a16="http://schemas.microsoft.com/office/drawing/2014/main" id="{0AE14D2B-0912-4EE4-9984-F12CD921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904" name="Picture 1798">
          <a:extLst>
            <a:ext uri="{FF2B5EF4-FFF2-40B4-BE49-F238E27FC236}">
              <a16:creationId xmlns:a16="http://schemas.microsoft.com/office/drawing/2014/main" id="{86E893DE-0352-4B05-902E-5F220398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1905" name="Picture 1787">
          <a:extLst>
            <a:ext uri="{FF2B5EF4-FFF2-40B4-BE49-F238E27FC236}">
              <a16:creationId xmlns:a16="http://schemas.microsoft.com/office/drawing/2014/main" id="{057DC730-0603-4066-90C0-004FBE91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06" name="Picture 1798">
          <a:extLst>
            <a:ext uri="{FF2B5EF4-FFF2-40B4-BE49-F238E27FC236}">
              <a16:creationId xmlns:a16="http://schemas.microsoft.com/office/drawing/2014/main" id="{23424293-823A-489F-A313-4B6C5493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07" name="Picture 1798">
          <a:extLst>
            <a:ext uri="{FF2B5EF4-FFF2-40B4-BE49-F238E27FC236}">
              <a16:creationId xmlns:a16="http://schemas.microsoft.com/office/drawing/2014/main" id="{8F6AF3FA-34D5-44DD-BA0D-B350A4C0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1908" name="Picture 29235">
          <a:extLst>
            <a:ext uri="{FF2B5EF4-FFF2-40B4-BE49-F238E27FC236}">
              <a16:creationId xmlns:a16="http://schemas.microsoft.com/office/drawing/2014/main" id="{2249CA07-7843-4DF9-A37F-3DD77B7A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09" name="Picture 1798">
          <a:extLst>
            <a:ext uri="{FF2B5EF4-FFF2-40B4-BE49-F238E27FC236}">
              <a16:creationId xmlns:a16="http://schemas.microsoft.com/office/drawing/2014/main" id="{2120F211-C2AF-4B99-B545-611C3C89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10" name="Picture 1798">
          <a:extLst>
            <a:ext uri="{FF2B5EF4-FFF2-40B4-BE49-F238E27FC236}">
              <a16:creationId xmlns:a16="http://schemas.microsoft.com/office/drawing/2014/main" id="{AC806CA4-5087-4F02-9664-8718E653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11" name="Picture 1798">
          <a:extLst>
            <a:ext uri="{FF2B5EF4-FFF2-40B4-BE49-F238E27FC236}">
              <a16:creationId xmlns:a16="http://schemas.microsoft.com/office/drawing/2014/main" id="{BF1D6F43-FEA2-4F1C-8BE8-B0647D75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1912" name="Picture 29235">
          <a:extLst>
            <a:ext uri="{FF2B5EF4-FFF2-40B4-BE49-F238E27FC236}">
              <a16:creationId xmlns:a16="http://schemas.microsoft.com/office/drawing/2014/main" id="{F681FB63-3246-49E7-98DE-FAFDE2F8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13" name="Picture 1798">
          <a:extLst>
            <a:ext uri="{FF2B5EF4-FFF2-40B4-BE49-F238E27FC236}">
              <a16:creationId xmlns:a16="http://schemas.microsoft.com/office/drawing/2014/main" id="{65B99CA4-F37F-4770-93C1-2ED0CDD3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14" name="Picture 1798">
          <a:extLst>
            <a:ext uri="{FF2B5EF4-FFF2-40B4-BE49-F238E27FC236}">
              <a16:creationId xmlns:a16="http://schemas.microsoft.com/office/drawing/2014/main" id="{AB2A26C2-B50C-439F-A86E-F88CD390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15" name="Picture 1798">
          <a:extLst>
            <a:ext uri="{FF2B5EF4-FFF2-40B4-BE49-F238E27FC236}">
              <a16:creationId xmlns:a16="http://schemas.microsoft.com/office/drawing/2014/main" id="{B28F31CA-19D9-4D9E-8DFF-775BCF4B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16" name="Picture 1787">
          <a:extLst>
            <a:ext uri="{FF2B5EF4-FFF2-40B4-BE49-F238E27FC236}">
              <a16:creationId xmlns:a16="http://schemas.microsoft.com/office/drawing/2014/main" id="{DE8073FC-FC13-4C68-A4DB-8E2A7425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17" name="Picture 4273">
          <a:extLst>
            <a:ext uri="{FF2B5EF4-FFF2-40B4-BE49-F238E27FC236}">
              <a16:creationId xmlns:a16="http://schemas.microsoft.com/office/drawing/2014/main" id="{D776B365-BC3B-484C-B224-3966B4CF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18" name="Picture 1798">
          <a:extLst>
            <a:ext uri="{FF2B5EF4-FFF2-40B4-BE49-F238E27FC236}">
              <a16:creationId xmlns:a16="http://schemas.microsoft.com/office/drawing/2014/main" id="{5796D2E8-DD32-497F-B0A2-E288D5A7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19" name="Picture 1798">
          <a:extLst>
            <a:ext uri="{FF2B5EF4-FFF2-40B4-BE49-F238E27FC236}">
              <a16:creationId xmlns:a16="http://schemas.microsoft.com/office/drawing/2014/main" id="{5C3385A5-2B63-432F-A81F-A50749CA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20" name="Picture 1798">
          <a:extLst>
            <a:ext uri="{FF2B5EF4-FFF2-40B4-BE49-F238E27FC236}">
              <a16:creationId xmlns:a16="http://schemas.microsoft.com/office/drawing/2014/main" id="{77D9A48D-C6E3-4EAE-B217-2FEC7206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21" name="Picture 1798">
          <a:extLst>
            <a:ext uri="{FF2B5EF4-FFF2-40B4-BE49-F238E27FC236}">
              <a16:creationId xmlns:a16="http://schemas.microsoft.com/office/drawing/2014/main" id="{5702BB7C-32B8-4E85-B3C0-C78DED69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22" name="Picture 1798">
          <a:extLst>
            <a:ext uri="{FF2B5EF4-FFF2-40B4-BE49-F238E27FC236}">
              <a16:creationId xmlns:a16="http://schemas.microsoft.com/office/drawing/2014/main" id="{09C812EA-B322-4BD1-B7A0-722959B4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1923" name="Picture 29235">
          <a:extLst>
            <a:ext uri="{FF2B5EF4-FFF2-40B4-BE49-F238E27FC236}">
              <a16:creationId xmlns:a16="http://schemas.microsoft.com/office/drawing/2014/main" id="{5F29ECE6-54A2-49F5-844A-F544A017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24" name="Picture 1798">
          <a:extLst>
            <a:ext uri="{FF2B5EF4-FFF2-40B4-BE49-F238E27FC236}">
              <a16:creationId xmlns:a16="http://schemas.microsoft.com/office/drawing/2014/main" id="{0F8440E1-4A22-407E-AFB6-852B622C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25" name="Picture 1798">
          <a:extLst>
            <a:ext uri="{FF2B5EF4-FFF2-40B4-BE49-F238E27FC236}">
              <a16:creationId xmlns:a16="http://schemas.microsoft.com/office/drawing/2014/main" id="{C87E9231-3D28-453E-A233-D4BFABCB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26" name="Picture 1798">
          <a:extLst>
            <a:ext uri="{FF2B5EF4-FFF2-40B4-BE49-F238E27FC236}">
              <a16:creationId xmlns:a16="http://schemas.microsoft.com/office/drawing/2014/main" id="{76753F6D-F7DC-46BA-BDC2-B4C36FB2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1927" name="Picture 29235">
          <a:extLst>
            <a:ext uri="{FF2B5EF4-FFF2-40B4-BE49-F238E27FC236}">
              <a16:creationId xmlns:a16="http://schemas.microsoft.com/office/drawing/2014/main" id="{21FEA17E-4E54-4DC7-B5A1-6AC9F5C6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28" name="Picture 1798">
          <a:extLst>
            <a:ext uri="{FF2B5EF4-FFF2-40B4-BE49-F238E27FC236}">
              <a16:creationId xmlns:a16="http://schemas.microsoft.com/office/drawing/2014/main" id="{76791F8B-93CD-4D6A-99E8-75161340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29" name="Picture 1798">
          <a:extLst>
            <a:ext uri="{FF2B5EF4-FFF2-40B4-BE49-F238E27FC236}">
              <a16:creationId xmlns:a16="http://schemas.microsoft.com/office/drawing/2014/main" id="{7B2CFA2B-BC6B-4CB6-9076-A053A4F7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30" name="Picture 1798">
          <a:extLst>
            <a:ext uri="{FF2B5EF4-FFF2-40B4-BE49-F238E27FC236}">
              <a16:creationId xmlns:a16="http://schemas.microsoft.com/office/drawing/2014/main" id="{127CAB54-CB26-440C-8D5B-3BAA0C8E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1931" name="Picture 29235">
          <a:extLst>
            <a:ext uri="{FF2B5EF4-FFF2-40B4-BE49-F238E27FC236}">
              <a16:creationId xmlns:a16="http://schemas.microsoft.com/office/drawing/2014/main" id="{B6066216-5174-4FFA-B6BC-CAE84FD1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32" name="Picture 1798">
          <a:extLst>
            <a:ext uri="{FF2B5EF4-FFF2-40B4-BE49-F238E27FC236}">
              <a16:creationId xmlns:a16="http://schemas.microsoft.com/office/drawing/2014/main" id="{653AC394-8337-4E43-8264-BE30A948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33" name="Picture 1798">
          <a:extLst>
            <a:ext uri="{FF2B5EF4-FFF2-40B4-BE49-F238E27FC236}">
              <a16:creationId xmlns:a16="http://schemas.microsoft.com/office/drawing/2014/main" id="{85E6CFCC-6898-4D10-A44E-2806E217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34" name="Picture 1798">
          <a:extLst>
            <a:ext uri="{FF2B5EF4-FFF2-40B4-BE49-F238E27FC236}">
              <a16:creationId xmlns:a16="http://schemas.microsoft.com/office/drawing/2014/main" id="{6D988393-2ED5-4994-B9D7-2895E363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1935" name="Picture 29235">
          <a:extLst>
            <a:ext uri="{FF2B5EF4-FFF2-40B4-BE49-F238E27FC236}">
              <a16:creationId xmlns:a16="http://schemas.microsoft.com/office/drawing/2014/main" id="{227603DA-7DEA-4A36-8FE2-14413895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36" name="Picture 1798">
          <a:extLst>
            <a:ext uri="{FF2B5EF4-FFF2-40B4-BE49-F238E27FC236}">
              <a16:creationId xmlns:a16="http://schemas.microsoft.com/office/drawing/2014/main" id="{EBD06FC5-841A-459E-8124-FF30E703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37" name="Picture 1798">
          <a:extLst>
            <a:ext uri="{FF2B5EF4-FFF2-40B4-BE49-F238E27FC236}">
              <a16:creationId xmlns:a16="http://schemas.microsoft.com/office/drawing/2014/main" id="{4445F25B-1161-4C4E-A564-AB7708A5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38" name="Picture 1798">
          <a:extLst>
            <a:ext uri="{FF2B5EF4-FFF2-40B4-BE49-F238E27FC236}">
              <a16:creationId xmlns:a16="http://schemas.microsoft.com/office/drawing/2014/main" id="{6EA07451-B49C-45E7-93AA-DD1E47E5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39" name="Picture 1787">
          <a:extLst>
            <a:ext uri="{FF2B5EF4-FFF2-40B4-BE49-F238E27FC236}">
              <a16:creationId xmlns:a16="http://schemas.microsoft.com/office/drawing/2014/main" id="{9B98658C-AC08-4A06-90A2-9F982CA4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40" name="Picture 1787">
          <a:extLst>
            <a:ext uri="{FF2B5EF4-FFF2-40B4-BE49-F238E27FC236}">
              <a16:creationId xmlns:a16="http://schemas.microsoft.com/office/drawing/2014/main" id="{A63B2EAF-73E9-4FFE-A450-9B6248E0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41" name="Picture 1798">
          <a:extLst>
            <a:ext uri="{FF2B5EF4-FFF2-40B4-BE49-F238E27FC236}">
              <a16:creationId xmlns:a16="http://schemas.microsoft.com/office/drawing/2014/main" id="{83926022-B3A6-4559-9E85-28D7BE04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42" name="Picture 1798">
          <a:extLst>
            <a:ext uri="{FF2B5EF4-FFF2-40B4-BE49-F238E27FC236}">
              <a16:creationId xmlns:a16="http://schemas.microsoft.com/office/drawing/2014/main" id="{ABF58A83-C9BC-46C5-BB1F-1A8C002E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1943" name="Picture 29235">
          <a:extLst>
            <a:ext uri="{FF2B5EF4-FFF2-40B4-BE49-F238E27FC236}">
              <a16:creationId xmlns:a16="http://schemas.microsoft.com/office/drawing/2014/main" id="{87C83C79-4101-4940-93FA-88FAF6C9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44" name="Picture 1798">
          <a:extLst>
            <a:ext uri="{FF2B5EF4-FFF2-40B4-BE49-F238E27FC236}">
              <a16:creationId xmlns:a16="http://schemas.microsoft.com/office/drawing/2014/main" id="{5DD3A8AA-75B4-4809-8479-066CB511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45" name="Picture 1798">
          <a:extLst>
            <a:ext uri="{FF2B5EF4-FFF2-40B4-BE49-F238E27FC236}">
              <a16:creationId xmlns:a16="http://schemas.microsoft.com/office/drawing/2014/main" id="{A61E5AA4-3D64-45AE-8BB6-7BD4F6F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46" name="Picture 1798">
          <a:extLst>
            <a:ext uri="{FF2B5EF4-FFF2-40B4-BE49-F238E27FC236}">
              <a16:creationId xmlns:a16="http://schemas.microsoft.com/office/drawing/2014/main" id="{4083532C-D538-458F-8679-035C9D7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1947" name="Picture 29235">
          <a:extLst>
            <a:ext uri="{FF2B5EF4-FFF2-40B4-BE49-F238E27FC236}">
              <a16:creationId xmlns:a16="http://schemas.microsoft.com/office/drawing/2014/main" id="{3FE9E9D2-A728-422D-A8CF-F216B8E9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48" name="Picture 1798">
          <a:extLst>
            <a:ext uri="{FF2B5EF4-FFF2-40B4-BE49-F238E27FC236}">
              <a16:creationId xmlns:a16="http://schemas.microsoft.com/office/drawing/2014/main" id="{8D880856-3451-49E4-99D9-18CD4503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49" name="Picture 1798">
          <a:extLst>
            <a:ext uri="{FF2B5EF4-FFF2-40B4-BE49-F238E27FC236}">
              <a16:creationId xmlns:a16="http://schemas.microsoft.com/office/drawing/2014/main" id="{9CA610E7-42C9-4103-B899-905805EE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50" name="Picture 1798">
          <a:extLst>
            <a:ext uri="{FF2B5EF4-FFF2-40B4-BE49-F238E27FC236}">
              <a16:creationId xmlns:a16="http://schemas.microsoft.com/office/drawing/2014/main" id="{216ABE82-3DDC-4B5B-B54F-2EB3BD93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951" name="Picture 1787">
          <a:extLst>
            <a:ext uri="{FF2B5EF4-FFF2-40B4-BE49-F238E27FC236}">
              <a16:creationId xmlns:a16="http://schemas.microsoft.com/office/drawing/2014/main" id="{AA2F6BE0-3144-4BB5-BA66-FC4E8F28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52" name="Picture 1798">
          <a:extLst>
            <a:ext uri="{FF2B5EF4-FFF2-40B4-BE49-F238E27FC236}">
              <a16:creationId xmlns:a16="http://schemas.microsoft.com/office/drawing/2014/main" id="{B676B423-7C7E-41DD-B970-9C618536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53" name="Picture 1798">
          <a:extLst>
            <a:ext uri="{FF2B5EF4-FFF2-40B4-BE49-F238E27FC236}">
              <a16:creationId xmlns:a16="http://schemas.microsoft.com/office/drawing/2014/main" id="{2BD07613-CE21-40A0-9AF6-E8C61092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1954" name="Picture 29235">
          <a:extLst>
            <a:ext uri="{FF2B5EF4-FFF2-40B4-BE49-F238E27FC236}">
              <a16:creationId xmlns:a16="http://schemas.microsoft.com/office/drawing/2014/main" id="{C0940AD9-2A5E-4A08-AC06-739C6A8D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55" name="Picture 1798">
          <a:extLst>
            <a:ext uri="{FF2B5EF4-FFF2-40B4-BE49-F238E27FC236}">
              <a16:creationId xmlns:a16="http://schemas.microsoft.com/office/drawing/2014/main" id="{7E28A97C-B798-4029-B6DC-CB2C5B92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56" name="Picture 1798">
          <a:extLst>
            <a:ext uri="{FF2B5EF4-FFF2-40B4-BE49-F238E27FC236}">
              <a16:creationId xmlns:a16="http://schemas.microsoft.com/office/drawing/2014/main" id="{4E5F31DA-8E97-488E-BC4C-0B7E7474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57" name="Picture 1798">
          <a:extLst>
            <a:ext uri="{FF2B5EF4-FFF2-40B4-BE49-F238E27FC236}">
              <a16:creationId xmlns:a16="http://schemas.microsoft.com/office/drawing/2014/main" id="{B60EA07E-9825-4EE7-A2A4-BA13C7E3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1958" name="Picture 29235">
          <a:extLst>
            <a:ext uri="{FF2B5EF4-FFF2-40B4-BE49-F238E27FC236}">
              <a16:creationId xmlns:a16="http://schemas.microsoft.com/office/drawing/2014/main" id="{5ACAAB04-DF62-4ABF-AB32-42EC69B9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59" name="Picture 1798">
          <a:extLst>
            <a:ext uri="{FF2B5EF4-FFF2-40B4-BE49-F238E27FC236}">
              <a16:creationId xmlns:a16="http://schemas.microsoft.com/office/drawing/2014/main" id="{7D40AEB8-367B-4D43-98FD-265A609B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60" name="Picture 1798">
          <a:extLst>
            <a:ext uri="{FF2B5EF4-FFF2-40B4-BE49-F238E27FC236}">
              <a16:creationId xmlns:a16="http://schemas.microsoft.com/office/drawing/2014/main" id="{38409BDC-B0A3-41FF-A143-58A7826C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61" name="Picture 1798">
          <a:extLst>
            <a:ext uri="{FF2B5EF4-FFF2-40B4-BE49-F238E27FC236}">
              <a16:creationId xmlns:a16="http://schemas.microsoft.com/office/drawing/2014/main" id="{0252A1C6-0878-4070-8017-3206124E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962" name="Picture 1787">
          <a:extLst>
            <a:ext uri="{FF2B5EF4-FFF2-40B4-BE49-F238E27FC236}">
              <a16:creationId xmlns:a16="http://schemas.microsoft.com/office/drawing/2014/main" id="{F1152FE0-7A76-4DFC-A990-DBF47700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63" name="Picture 4273">
          <a:extLst>
            <a:ext uri="{FF2B5EF4-FFF2-40B4-BE49-F238E27FC236}">
              <a16:creationId xmlns:a16="http://schemas.microsoft.com/office/drawing/2014/main" id="{F8BD402B-AD11-466D-ABCB-D9BB290A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64" name="Picture 1798">
          <a:extLst>
            <a:ext uri="{FF2B5EF4-FFF2-40B4-BE49-F238E27FC236}">
              <a16:creationId xmlns:a16="http://schemas.microsoft.com/office/drawing/2014/main" id="{8E78420B-C802-4181-B418-3B9C4487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65" name="Picture 1798">
          <a:extLst>
            <a:ext uri="{FF2B5EF4-FFF2-40B4-BE49-F238E27FC236}">
              <a16:creationId xmlns:a16="http://schemas.microsoft.com/office/drawing/2014/main" id="{F0A0C247-A60A-4A8D-8CE8-59AC027A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66" name="Picture 1798">
          <a:extLst>
            <a:ext uri="{FF2B5EF4-FFF2-40B4-BE49-F238E27FC236}">
              <a16:creationId xmlns:a16="http://schemas.microsoft.com/office/drawing/2014/main" id="{04D917D4-1A90-4617-864A-69C1A9A9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67" name="Picture 1798">
          <a:extLst>
            <a:ext uri="{FF2B5EF4-FFF2-40B4-BE49-F238E27FC236}">
              <a16:creationId xmlns:a16="http://schemas.microsoft.com/office/drawing/2014/main" id="{6367ABEE-4DB3-46EC-964A-22B9E8F4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68" name="Picture 1798">
          <a:extLst>
            <a:ext uri="{FF2B5EF4-FFF2-40B4-BE49-F238E27FC236}">
              <a16:creationId xmlns:a16="http://schemas.microsoft.com/office/drawing/2014/main" id="{B8DB1041-B4F2-43EA-B6BE-00ED95FB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1969" name="Picture 29235">
          <a:extLst>
            <a:ext uri="{FF2B5EF4-FFF2-40B4-BE49-F238E27FC236}">
              <a16:creationId xmlns:a16="http://schemas.microsoft.com/office/drawing/2014/main" id="{9EEB2AA5-4DA9-48F3-8594-36E7A452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70" name="Picture 1798">
          <a:extLst>
            <a:ext uri="{FF2B5EF4-FFF2-40B4-BE49-F238E27FC236}">
              <a16:creationId xmlns:a16="http://schemas.microsoft.com/office/drawing/2014/main" id="{0141DCF3-4C5D-4C62-9A6B-52024A6A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71" name="Picture 1798">
          <a:extLst>
            <a:ext uri="{FF2B5EF4-FFF2-40B4-BE49-F238E27FC236}">
              <a16:creationId xmlns:a16="http://schemas.microsoft.com/office/drawing/2014/main" id="{51AD085F-304F-4D4B-9631-67EDCF82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72" name="Picture 1798">
          <a:extLst>
            <a:ext uri="{FF2B5EF4-FFF2-40B4-BE49-F238E27FC236}">
              <a16:creationId xmlns:a16="http://schemas.microsoft.com/office/drawing/2014/main" id="{37B0A08D-80CF-4AC8-B98E-406BBE8B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19050</xdr:rowOff>
    </xdr:to>
    <xdr:pic>
      <xdr:nvPicPr>
        <xdr:cNvPr id="1973" name="Picture 29235">
          <a:extLst>
            <a:ext uri="{FF2B5EF4-FFF2-40B4-BE49-F238E27FC236}">
              <a16:creationId xmlns:a16="http://schemas.microsoft.com/office/drawing/2014/main" id="{1AF04A48-EFEA-4B5B-9E19-D577494B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74" name="Picture 1798">
          <a:extLst>
            <a:ext uri="{FF2B5EF4-FFF2-40B4-BE49-F238E27FC236}">
              <a16:creationId xmlns:a16="http://schemas.microsoft.com/office/drawing/2014/main" id="{B7615423-6573-4290-83F5-AF516A4A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75" name="Picture 1798">
          <a:extLst>
            <a:ext uri="{FF2B5EF4-FFF2-40B4-BE49-F238E27FC236}">
              <a16:creationId xmlns:a16="http://schemas.microsoft.com/office/drawing/2014/main" id="{40B3CA80-24AA-4129-8B6C-87644FC8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76" name="Picture 1798">
          <a:extLst>
            <a:ext uri="{FF2B5EF4-FFF2-40B4-BE49-F238E27FC236}">
              <a16:creationId xmlns:a16="http://schemas.microsoft.com/office/drawing/2014/main" id="{EC7A9A72-681C-4A39-A0FF-56E71778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1977" name="Picture 29235">
          <a:extLst>
            <a:ext uri="{FF2B5EF4-FFF2-40B4-BE49-F238E27FC236}">
              <a16:creationId xmlns:a16="http://schemas.microsoft.com/office/drawing/2014/main" id="{D0C778FD-4774-4927-9E03-90C63C9C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78" name="Picture 1798">
          <a:extLst>
            <a:ext uri="{FF2B5EF4-FFF2-40B4-BE49-F238E27FC236}">
              <a16:creationId xmlns:a16="http://schemas.microsoft.com/office/drawing/2014/main" id="{794D16DF-43C8-4AF8-91BB-E15868EC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79" name="Picture 1798">
          <a:extLst>
            <a:ext uri="{FF2B5EF4-FFF2-40B4-BE49-F238E27FC236}">
              <a16:creationId xmlns:a16="http://schemas.microsoft.com/office/drawing/2014/main" id="{1A089497-4D43-4F34-BBB7-583F1402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80" name="Picture 1798">
          <a:extLst>
            <a:ext uri="{FF2B5EF4-FFF2-40B4-BE49-F238E27FC236}">
              <a16:creationId xmlns:a16="http://schemas.microsoft.com/office/drawing/2014/main" id="{3D071B1F-A130-465E-BBB9-8C8F57AD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19050</xdr:rowOff>
    </xdr:to>
    <xdr:pic>
      <xdr:nvPicPr>
        <xdr:cNvPr id="1981" name="Picture 29235">
          <a:extLst>
            <a:ext uri="{FF2B5EF4-FFF2-40B4-BE49-F238E27FC236}">
              <a16:creationId xmlns:a16="http://schemas.microsoft.com/office/drawing/2014/main" id="{66EF5258-4BAD-49F2-9207-DC0CFC85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82" name="Picture 1798">
          <a:extLst>
            <a:ext uri="{FF2B5EF4-FFF2-40B4-BE49-F238E27FC236}">
              <a16:creationId xmlns:a16="http://schemas.microsoft.com/office/drawing/2014/main" id="{171B36F4-C7D2-4321-A89F-C56A9483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83" name="Picture 1798">
          <a:extLst>
            <a:ext uri="{FF2B5EF4-FFF2-40B4-BE49-F238E27FC236}">
              <a16:creationId xmlns:a16="http://schemas.microsoft.com/office/drawing/2014/main" id="{47609352-0ABF-412F-AFCF-012F7EE3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84" name="Picture 1798">
          <a:extLst>
            <a:ext uri="{FF2B5EF4-FFF2-40B4-BE49-F238E27FC236}">
              <a16:creationId xmlns:a16="http://schemas.microsoft.com/office/drawing/2014/main" id="{1D376E73-46D7-41DB-A1A1-D4618D19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85" name="Picture 1787">
          <a:extLst>
            <a:ext uri="{FF2B5EF4-FFF2-40B4-BE49-F238E27FC236}">
              <a16:creationId xmlns:a16="http://schemas.microsoft.com/office/drawing/2014/main" id="{1E84D04A-AF8E-4818-B9A5-6BC43024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86" name="Picture 1787">
          <a:extLst>
            <a:ext uri="{FF2B5EF4-FFF2-40B4-BE49-F238E27FC236}">
              <a16:creationId xmlns:a16="http://schemas.microsoft.com/office/drawing/2014/main" id="{47067ADF-1C93-4C59-B5D7-A75488D3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87" name="Picture 1798">
          <a:extLst>
            <a:ext uri="{FF2B5EF4-FFF2-40B4-BE49-F238E27FC236}">
              <a16:creationId xmlns:a16="http://schemas.microsoft.com/office/drawing/2014/main" id="{1DC96DF8-98A7-48DD-98AC-A7936846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88" name="Picture 1798">
          <a:extLst>
            <a:ext uri="{FF2B5EF4-FFF2-40B4-BE49-F238E27FC236}">
              <a16:creationId xmlns:a16="http://schemas.microsoft.com/office/drawing/2014/main" id="{75636314-A3B0-42DF-B71F-9E0187AC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1989" name="Picture 29235">
          <a:extLst>
            <a:ext uri="{FF2B5EF4-FFF2-40B4-BE49-F238E27FC236}">
              <a16:creationId xmlns:a16="http://schemas.microsoft.com/office/drawing/2014/main" id="{3CB76BD0-8281-4E1A-9741-E5F2F12B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90" name="Picture 1798">
          <a:extLst>
            <a:ext uri="{FF2B5EF4-FFF2-40B4-BE49-F238E27FC236}">
              <a16:creationId xmlns:a16="http://schemas.microsoft.com/office/drawing/2014/main" id="{39A78F2D-75C3-4A41-BBDC-AEF9561B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91" name="Picture 1798">
          <a:extLst>
            <a:ext uri="{FF2B5EF4-FFF2-40B4-BE49-F238E27FC236}">
              <a16:creationId xmlns:a16="http://schemas.microsoft.com/office/drawing/2014/main" id="{87C11AD6-0CE4-4352-B222-9A8D77F5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92" name="Picture 1798">
          <a:extLst>
            <a:ext uri="{FF2B5EF4-FFF2-40B4-BE49-F238E27FC236}">
              <a16:creationId xmlns:a16="http://schemas.microsoft.com/office/drawing/2014/main" id="{22796E47-0B60-40BA-8906-E266D1F7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1993" name="Picture 29235">
          <a:extLst>
            <a:ext uri="{FF2B5EF4-FFF2-40B4-BE49-F238E27FC236}">
              <a16:creationId xmlns:a16="http://schemas.microsoft.com/office/drawing/2014/main" id="{47B81C14-0A5A-474B-AB39-740024DA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94" name="Picture 1798">
          <a:extLst>
            <a:ext uri="{FF2B5EF4-FFF2-40B4-BE49-F238E27FC236}">
              <a16:creationId xmlns:a16="http://schemas.microsoft.com/office/drawing/2014/main" id="{3AA9AC84-22B5-4767-8B5C-6E5B952C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95" name="Picture 1798">
          <a:extLst>
            <a:ext uri="{FF2B5EF4-FFF2-40B4-BE49-F238E27FC236}">
              <a16:creationId xmlns:a16="http://schemas.microsoft.com/office/drawing/2014/main" id="{2F38154C-57EC-4B2C-9D2C-695C6E9C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96" name="Picture 1798">
          <a:extLst>
            <a:ext uri="{FF2B5EF4-FFF2-40B4-BE49-F238E27FC236}">
              <a16:creationId xmlns:a16="http://schemas.microsoft.com/office/drawing/2014/main" id="{ACD6F4E0-2478-4D02-9F12-2BAA449E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997" name="Picture 1787">
          <a:extLst>
            <a:ext uri="{FF2B5EF4-FFF2-40B4-BE49-F238E27FC236}">
              <a16:creationId xmlns:a16="http://schemas.microsoft.com/office/drawing/2014/main" id="{E6A87421-96D7-4473-AD0F-8CC35F39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98" name="Picture 1798">
          <a:extLst>
            <a:ext uri="{FF2B5EF4-FFF2-40B4-BE49-F238E27FC236}">
              <a16:creationId xmlns:a16="http://schemas.microsoft.com/office/drawing/2014/main" id="{7EBBBF52-F73D-48E9-B566-9F5A0956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1999" name="Picture 1798">
          <a:extLst>
            <a:ext uri="{FF2B5EF4-FFF2-40B4-BE49-F238E27FC236}">
              <a16:creationId xmlns:a16="http://schemas.microsoft.com/office/drawing/2014/main" id="{F38D9D95-4431-4D40-8E47-A6D359C7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19050</xdr:rowOff>
    </xdr:to>
    <xdr:pic>
      <xdr:nvPicPr>
        <xdr:cNvPr id="2000" name="Picture 29235">
          <a:extLst>
            <a:ext uri="{FF2B5EF4-FFF2-40B4-BE49-F238E27FC236}">
              <a16:creationId xmlns:a16="http://schemas.microsoft.com/office/drawing/2014/main" id="{82C8A183-7A1D-4DEB-843A-A1872439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001" name="Picture 1798">
          <a:extLst>
            <a:ext uri="{FF2B5EF4-FFF2-40B4-BE49-F238E27FC236}">
              <a16:creationId xmlns:a16="http://schemas.microsoft.com/office/drawing/2014/main" id="{222E08BF-7D47-4967-9FF8-B9CB668B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002" name="Picture 1798">
          <a:extLst>
            <a:ext uri="{FF2B5EF4-FFF2-40B4-BE49-F238E27FC236}">
              <a16:creationId xmlns:a16="http://schemas.microsoft.com/office/drawing/2014/main" id="{ED2C610A-644B-4B79-8276-BA470C47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003" name="Picture 1798">
          <a:extLst>
            <a:ext uri="{FF2B5EF4-FFF2-40B4-BE49-F238E27FC236}">
              <a16:creationId xmlns:a16="http://schemas.microsoft.com/office/drawing/2014/main" id="{47AC5435-D158-4D88-8D7E-46D3257A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19050</xdr:rowOff>
    </xdr:to>
    <xdr:pic>
      <xdr:nvPicPr>
        <xdr:cNvPr id="2004" name="Picture 29235">
          <a:extLst>
            <a:ext uri="{FF2B5EF4-FFF2-40B4-BE49-F238E27FC236}">
              <a16:creationId xmlns:a16="http://schemas.microsoft.com/office/drawing/2014/main" id="{4B4217E1-CDFC-42C0-91E4-6E117790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005" name="Picture 1798">
          <a:extLst>
            <a:ext uri="{FF2B5EF4-FFF2-40B4-BE49-F238E27FC236}">
              <a16:creationId xmlns:a16="http://schemas.microsoft.com/office/drawing/2014/main" id="{41CEE3D5-DCFA-46AC-BBA6-1B022DFA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006" name="Picture 1798">
          <a:extLst>
            <a:ext uri="{FF2B5EF4-FFF2-40B4-BE49-F238E27FC236}">
              <a16:creationId xmlns:a16="http://schemas.microsoft.com/office/drawing/2014/main" id="{9A481FA0-C89A-4B76-834E-CC9A7F81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007" name="Picture 1798">
          <a:extLst>
            <a:ext uri="{FF2B5EF4-FFF2-40B4-BE49-F238E27FC236}">
              <a16:creationId xmlns:a16="http://schemas.microsoft.com/office/drawing/2014/main" id="{85BBF27E-70BD-4F64-A656-3F557F56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008" name="Picture 1787">
          <a:extLst>
            <a:ext uri="{FF2B5EF4-FFF2-40B4-BE49-F238E27FC236}">
              <a16:creationId xmlns:a16="http://schemas.microsoft.com/office/drawing/2014/main" id="{9DBFD164-E575-4253-B794-20A06331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09" name="Picture 4273">
          <a:extLst>
            <a:ext uri="{FF2B5EF4-FFF2-40B4-BE49-F238E27FC236}">
              <a16:creationId xmlns:a16="http://schemas.microsoft.com/office/drawing/2014/main" id="{8DF33B17-A993-43AF-9EDD-3C6D75B5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10" name="Picture 1798">
          <a:extLst>
            <a:ext uri="{FF2B5EF4-FFF2-40B4-BE49-F238E27FC236}">
              <a16:creationId xmlns:a16="http://schemas.microsoft.com/office/drawing/2014/main" id="{3F76A4E7-ED9B-48EE-8B85-4C536686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11" name="Picture 1798">
          <a:extLst>
            <a:ext uri="{FF2B5EF4-FFF2-40B4-BE49-F238E27FC236}">
              <a16:creationId xmlns:a16="http://schemas.microsoft.com/office/drawing/2014/main" id="{398796C0-F18C-4FB8-A6E5-C911EB8E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12" name="Picture 1798">
          <a:extLst>
            <a:ext uri="{FF2B5EF4-FFF2-40B4-BE49-F238E27FC236}">
              <a16:creationId xmlns:a16="http://schemas.microsoft.com/office/drawing/2014/main" id="{AD81AD6B-E72C-4C94-9844-85CE586E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13" name="Picture 1798">
          <a:extLst>
            <a:ext uri="{FF2B5EF4-FFF2-40B4-BE49-F238E27FC236}">
              <a16:creationId xmlns:a16="http://schemas.microsoft.com/office/drawing/2014/main" id="{E38D7572-CBB3-41EA-B90E-E11C7576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14" name="Picture 1798">
          <a:extLst>
            <a:ext uri="{FF2B5EF4-FFF2-40B4-BE49-F238E27FC236}">
              <a16:creationId xmlns:a16="http://schemas.microsoft.com/office/drawing/2014/main" id="{49D541CE-625F-456E-8D0B-FFAA49DD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2015" name="Picture 29235">
          <a:extLst>
            <a:ext uri="{FF2B5EF4-FFF2-40B4-BE49-F238E27FC236}">
              <a16:creationId xmlns:a16="http://schemas.microsoft.com/office/drawing/2014/main" id="{6CE7C257-A3C6-4261-B62F-59F2EF10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16" name="Picture 1798">
          <a:extLst>
            <a:ext uri="{FF2B5EF4-FFF2-40B4-BE49-F238E27FC236}">
              <a16:creationId xmlns:a16="http://schemas.microsoft.com/office/drawing/2014/main" id="{2A7E5DF0-6A40-438A-848C-3A597589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17" name="Picture 1798">
          <a:extLst>
            <a:ext uri="{FF2B5EF4-FFF2-40B4-BE49-F238E27FC236}">
              <a16:creationId xmlns:a16="http://schemas.microsoft.com/office/drawing/2014/main" id="{BFFAD588-A33C-4904-9008-C672ABE8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18" name="Picture 1798">
          <a:extLst>
            <a:ext uri="{FF2B5EF4-FFF2-40B4-BE49-F238E27FC236}">
              <a16:creationId xmlns:a16="http://schemas.microsoft.com/office/drawing/2014/main" id="{D4FF56F4-5E47-4AE5-B535-C89FFEAB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2019" name="Picture 29235">
          <a:extLst>
            <a:ext uri="{FF2B5EF4-FFF2-40B4-BE49-F238E27FC236}">
              <a16:creationId xmlns:a16="http://schemas.microsoft.com/office/drawing/2014/main" id="{A57EFE88-F947-4271-AE57-09999E1E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20" name="Picture 1798">
          <a:extLst>
            <a:ext uri="{FF2B5EF4-FFF2-40B4-BE49-F238E27FC236}">
              <a16:creationId xmlns:a16="http://schemas.microsoft.com/office/drawing/2014/main" id="{6FE12FC1-B15D-440D-9863-6012A330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21" name="Picture 1798">
          <a:extLst>
            <a:ext uri="{FF2B5EF4-FFF2-40B4-BE49-F238E27FC236}">
              <a16:creationId xmlns:a16="http://schemas.microsoft.com/office/drawing/2014/main" id="{BC76E5B2-D607-41D4-AAC1-0E200966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22" name="Picture 1798">
          <a:extLst>
            <a:ext uri="{FF2B5EF4-FFF2-40B4-BE49-F238E27FC236}">
              <a16:creationId xmlns:a16="http://schemas.microsoft.com/office/drawing/2014/main" id="{47205A23-F08D-4517-9BCA-EABAD43B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2023" name="Picture 29235">
          <a:extLst>
            <a:ext uri="{FF2B5EF4-FFF2-40B4-BE49-F238E27FC236}">
              <a16:creationId xmlns:a16="http://schemas.microsoft.com/office/drawing/2014/main" id="{2C030CB3-F4F4-4CF0-8BBF-B25C5903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24" name="Picture 1798">
          <a:extLst>
            <a:ext uri="{FF2B5EF4-FFF2-40B4-BE49-F238E27FC236}">
              <a16:creationId xmlns:a16="http://schemas.microsoft.com/office/drawing/2014/main" id="{2DC7CDBB-E1B4-4DBD-A192-A8ADCED8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25" name="Picture 1798">
          <a:extLst>
            <a:ext uri="{FF2B5EF4-FFF2-40B4-BE49-F238E27FC236}">
              <a16:creationId xmlns:a16="http://schemas.microsoft.com/office/drawing/2014/main" id="{CBE11872-1F0E-44DB-8696-6683B455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26" name="Picture 1798">
          <a:extLst>
            <a:ext uri="{FF2B5EF4-FFF2-40B4-BE49-F238E27FC236}">
              <a16:creationId xmlns:a16="http://schemas.microsoft.com/office/drawing/2014/main" id="{F35100A7-73AD-4311-AA64-FFBA8EC7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2027" name="Picture 29235">
          <a:extLst>
            <a:ext uri="{FF2B5EF4-FFF2-40B4-BE49-F238E27FC236}">
              <a16:creationId xmlns:a16="http://schemas.microsoft.com/office/drawing/2014/main" id="{1F5BF345-3D3E-457F-BA46-760390B3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28" name="Picture 1798">
          <a:extLst>
            <a:ext uri="{FF2B5EF4-FFF2-40B4-BE49-F238E27FC236}">
              <a16:creationId xmlns:a16="http://schemas.microsoft.com/office/drawing/2014/main" id="{C91FD306-7D7E-433B-9E20-07AC3642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29" name="Picture 1798">
          <a:extLst>
            <a:ext uri="{FF2B5EF4-FFF2-40B4-BE49-F238E27FC236}">
              <a16:creationId xmlns:a16="http://schemas.microsoft.com/office/drawing/2014/main" id="{F9DA5443-87CC-449E-AED6-3F54A50F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30" name="Picture 1798">
          <a:extLst>
            <a:ext uri="{FF2B5EF4-FFF2-40B4-BE49-F238E27FC236}">
              <a16:creationId xmlns:a16="http://schemas.microsoft.com/office/drawing/2014/main" id="{7302C133-562A-4AE2-BD4E-3D3B9ADB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31" name="Picture 1787">
          <a:extLst>
            <a:ext uri="{FF2B5EF4-FFF2-40B4-BE49-F238E27FC236}">
              <a16:creationId xmlns:a16="http://schemas.microsoft.com/office/drawing/2014/main" id="{7AFE4A0B-478F-4350-A89C-637E8AA4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32" name="Picture 1787">
          <a:extLst>
            <a:ext uri="{FF2B5EF4-FFF2-40B4-BE49-F238E27FC236}">
              <a16:creationId xmlns:a16="http://schemas.microsoft.com/office/drawing/2014/main" id="{E8E1C9B0-C58F-4EE5-99DB-416CFF80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33" name="Picture 1798">
          <a:extLst>
            <a:ext uri="{FF2B5EF4-FFF2-40B4-BE49-F238E27FC236}">
              <a16:creationId xmlns:a16="http://schemas.microsoft.com/office/drawing/2014/main" id="{7784BF83-20DB-442D-9AA2-F451AB67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34" name="Picture 1798">
          <a:extLst>
            <a:ext uri="{FF2B5EF4-FFF2-40B4-BE49-F238E27FC236}">
              <a16:creationId xmlns:a16="http://schemas.microsoft.com/office/drawing/2014/main" id="{694F8F8C-CF20-458D-8690-AC5E140E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2035" name="Picture 29235">
          <a:extLst>
            <a:ext uri="{FF2B5EF4-FFF2-40B4-BE49-F238E27FC236}">
              <a16:creationId xmlns:a16="http://schemas.microsoft.com/office/drawing/2014/main" id="{92DAA2E6-FD6D-4850-A524-91114E76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36" name="Picture 1798">
          <a:extLst>
            <a:ext uri="{FF2B5EF4-FFF2-40B4-BE49-F238E27FC236}">
              <a16:creationId xmlns:a16="http://schemas.microsoft.com/office/drawing/2014/main" id="{1C94804D-34E1-4B1F-AE46-81892AFC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37" name="Picture 1798">
          <a:extLst>
            <a:ext uri="{FF2B5EF4-FFF2-40B4-BE49-F238E27FC236}">
              <a16:creationId xmlns:a16="http://schemas.microsoft.com/office/drawing/2014/main" id="{B3AD7B99-8498-4771-8506-B4D6F0B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38" name="Picture 1798">
          <a:extLst>
            <a:ext uri="{FF2B5EF4-FFF2-40B4-BE49-F238E27FC236}">
              <a16:creationId xmlns:a16="http://schemas.microsoft.com/office/drawing/2014/main" id="{5090A8DA-429E-47B9-B04F-C35D6791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2039" name="Picture 29235">
          <a:extLst>
            <a:ext uri="{FF2B5EF4-FFF2-40B4-BE49-F238E27FC236}">
              <a16:creationId xmlns:a16="http://schemas.microsoft.com/office/drawing/2014/main" id="{CC7D9F7F-0E13-4C48-9F02-893984AF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40" name="Picture 1798">
          <a:extLst>
            <a:ext uri="{FF2B5EF4-FFF2-40B4-BE49-F238E27FC236}">
              <a16:creationId xmlns:a16="http://schemas.microsoft.com/office/drawing/2014/main" id="{7022ECC7-6F50-47D8-BA15-460625CF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41" name="Picture 1798">
          <a:extLst>
            <a:ext uri="{FF2B5EF4-FFF2-40B4-BE49-F238E27FC236}">
              <a16:creationId xmlns:a16="http://schemas.microsoft.com/office/drawing/2014/main" id="{94495D93-FA2F-4EC6-8B86-08D18A46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42" name="Picture 1798">
          <a:extLst>
            <a:ext uri="{FF2B5EF4-FFF2-40B4-BE49-F238E27FC236}">
              <a16:creationId xmlns:a16="http://schemas.microsoft.com/office/drawing/2014/main" id="{F00CB3C4-5D08-44AC-8007-36B2CCC4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043" name="Picture 1787">
          <a:extLst>
            <a:ext uri="{FF2B5EF4-FFF2-40B4-BE49-F238E27FC236}">
              <a16:creationId xmlns:a16="http://schemas.microsoft.com/office/drawing/2014/main" id="{ABD17C00-D9FF-4365-960F-CB1A8658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44" name="Picture 1798">
          <a:extLst>
            <a:ext uri="{FF2B5EF4-FFF2-40B4-BE49-F238E27FC236}">
              <a16:creationId xmlns:a16="http://schemas.microsoft.com/office/drawing/2014/main" id="{67B343BE-0C43-4F7D-84EE-58CBB67C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45" name="Picture 1798">
          <a:extLst>
            <a:ext uri="{FF2B5EF4-FFF2-40B4-BE49-F238E27FC236}">
              <a16:creationId xmlns:a16="http://schemas.microsoft.com/office/drawing/2014/main" id="{F2395566-AB18-47DF-B91A-AA50456D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2046" name="Picture 29235">
          <a:extLst>
            <a:ext uri="{FF2B5EF4-FFF2-40B4-BE49-F238E27FC236}">
              <a16:creationId xmlns:a16="http://schemas.microsoft.com/office/drawing/2014/main" id="{D08F560E-C7A9-43F1-85AE-88500DC3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47" name="Picture 1798">
          <a:extLst>
            <a:ext uri="{FF2B5EF4-FFF2-40B4-BE49-F238E27FC236}">
              <a16:creationId xmlns:a16="http://schemas.microsoft.com/office/drawing/2014/main" id="{83DD5D48-6F8C-4864-9D77-A2C6D233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48" name="Picture 1798">
          <a:extLst>
            <a:ext uri="{FF2B5EF4-FFF2-40B4-BE49-F238E27FC236}">
              <a16:creationId xmlns:a16="http://schemas.microsoft.com/office/drawing/2014/main" id="{AAB903E6-E9AE-4C41-9A94-3AB8C58E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49" name="Picture 1798">
          <a:extLst>
            <a:ext uri="{FF2B5EF4-FFF2-40B4-BE49-F238E27FC236}">
              <a16:creationId xmlns:a16="http://schemas.microsoft.com/office/drawing/2014/main" id="{197EC2BE-A474-428B-8DA1-259C86DE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2050" name="Picture 29235">
          <a:extLst>
            <a:ext uri="{FF2B5EF4-FFF2-40B4-BE49-F238E27FC236}">
              <a16:creationId xmlns:a16="http://schemas.microsoft.com/office/drawing/2014/main" id="{DEF47C67-578F-4B6A-B9B8-90039B09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51" name="Picture 1798">
          <a:extLst>
            <a:ext uri="{FF2B5EF4-FFF2-40B4-BE49-F238E27FC236}">
              <a16:creationId xmlns:a16="http://schemas.microsoft.com/office/drawing/2014/main" id="{D1FD9289-5AE2-4947-A658-69584251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52" name="Picture 1798">
          <a:extLst>
            <a:ext uri="{FF2B5EF4-FFF2-40B4-BE49-F238E27FC236}">
              <a16:creationId xmlns:a16="http://schemas.microsoft.com/office/drawing/2014/main" id="{C1DC76CE-759C-4767-B5B7-3722CB18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53" name="Picture 1798">
          <a:extLst>
            <a:ext uri="{FF2B5EF4-FFF2-40B4-BE49-F238E27FC236}">
              <a16:creationId xmlns:a16="http://schemas.microsoft.com/office/drawing/2014/main" id="{7E218AB9-2AE6-4E90-851F-BF4C5699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054" name="Picture 1787">
          <a:extLst>
            <a:ext uri="{FF2B5EF4-FFF2-40B4-BE49-F238E27FC236}">
              <a16:creationId xmlns:a16="http://schemas.microsoft.com/office/drawing/2014/main" id="{54AC388D-8095-416D-A0BC-7427CB9D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55" name="Picture 4273">
          <a:extLst>
            <a:ext uri="{FF2B5EF4-FFF2-40B4-BE49-F238E27FC236}">
              <a16:creationId xmlns:a16="http://schemas.microsoft.com/office/drawing/2014/main" id="{024D0332-2944-4C22-A109-94475F54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56" name="Picture 1798">
          <a:extLst>
            <a:ext uri="{FF2B5EF4-FFF2-40B4-BE49-F238E27FC236}">
              <a16:creationId xmlns:a16="http://schemas.microsoft.com/office/drawing/2014/main" id="{62B79E89-8DF9-43E2-AA1F-513847C6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57" name="Picture 1798">
          <a:extLst>
            <a:ext uri="{FF2B5EF4-FFF2-40B4-BE49-F238E27FC236}">
              <a16:creationId xmlns:a16="http://schemas.microsoft.com/office/drawing/2014/main" id="{D29870C4-79F4-48E8-826C-F0D3DBB1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58" name="Picture 1798">
          <a:extLst>
            <a:ext uri="{FF2B5EF4-FFF2-40B4-BE49-F238E27FC236}">
              <a16:creationId xmlns:a16="http://schemas.microsoft.com/office/drawing/2014/main" id="{DD41969B-0B61-4FF6-98B7-C8E3F0D2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59" name="Picture 1798">
          <a:extLst>
            <a:ext uri="{FF2B5EF4-FFF2-40B4-BE49-F238E27FC236}">
              <a16:creationId xmlns:a16="http://schemas.microsoft.com/office/drawing/2014/main" id="{E397DD5F-21DB-403C-8979-BE540E9E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60" name="Picture 1798">
          <a:extLst>
            <a:ext uri="{FF2B5EF4-FFF2-40B4-BE49-F238E27FC236}">
              <a16:creationId xmlns:a16="http://schemas.microsoft.com/office/drawing/2014/main" id="{91F95C75-DD6C-4109-8E54-927F6258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2061" name="Picture 29235">
          <a:extLst>
            <a:ext uri="{FF2B5EF4-FFF2-40B4-BE49-F238E27FC236}">
              <a16:creationId xmlns:a16="http://schemas.microsoft.com/office/drawing/2014/main" id="{02F695E7-9F44-4DA0-8355-8A059053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62" name="Picture 1798">
          <a:extLst>
            <a:ext uri="{FF2B5EF4-FFF2-40B4-BE49-F238E27FC236}">
              <a16:creationId xmlns:a16="http://schemas.microsoft.com/office/drawing/2014/main" id="{4440DCF1-FD0F-4A5D-8363-8A967C5B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63" name="Picture 1798">
          <a:extLst>
            <a:ext uri="{FF2B5EF4-FFF2-40B4-BE49-F238E27FC236}">
              <a16:creationId xmlns:a16="http://schemas.microsoft.com/office/drawing/2014/main" id="{5D848990-BE18-4C4F-81D2-498FD070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64" name="Picture 1798">
          <a:extLst>
            <a:ext uri="{FF2B5EF4-FFF2-40B4-BE49-F238E27FC236}">
              <a16:creationId xmlns:a16="http://schemas.microsoft.com/office/drawing/2014/main" id="{6CF59222-FE3A-4411-98C2-FC24A7A3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19050</xdr:rowOff>
    </xdr:to>
    <xdr:pic>
      <xdr:nvPicPr>
        <xdr:cNvPr id="2065" name="Picture 29235">
          <a:extLst>
            <a:ext uri="{FF2B5EF4-FFF2-40B4-BE49-F238E27FC236}">
              <a16:creationId xmlns:a16="http://schemas.microsoft.com/office/drawing/2014/main" id="{1676C745-8672-4FC1-8EB6-9A868D5D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66" name="Picture 1798">
          <a:extLst>
            <a:ext uri="{FF2B5EF4-FFF2-40B4-BE49-F238E27FC236}">
              <a16:creationId xmlns:a16="http://schemas.microsoft.com/office/drawing/2014/main" id="{68D6571C-AD8B-478C-AAB3-BFF5FB1B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67" name="Picture 1798">
          <a:extLst>
            <a:ext uri="{FF2B5EF4-FFF2-40B4-BE49-F238E27FC236}">
              <a16:creationId xmlns:a16="http://schemas.microsoft.com/office/drawing/2014/main" id="{76662E21-5EBF-4789-A5C4-A41263EB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68" name="Picture 1798">
          <a:extLst>
            <a:ext uri="{FF2B5EF4-FFF2-40B4-BE49-F238E27FC236}">
              <a16:creationId xmlns:a16="http://schemas.microsoft.com/office/drawing/2014/main" id="{2D5533B7-1886-4DB1-A534-A1A9C1E1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2069" name="Picture 29235">
          <a:extLst>
            <a:ext uri="{FF2B5EF4-FFF2-40B4-BE49-F238E27FC236}">
              <a16:creationId xmlns:a16="http://schemas.microsoft.com/office/drawing/2014/main" id="{616E34EC-263F-46BC-B7C6-4DF462B1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70" name="Picture 1798">
          <a:extLst>
            <a:ext uri="{FF2B5EF4-FFF2-40B4-BE49-F238E27FC236}">
              <a16:creationId xmlns:a16="http://schemas.microsoft.com/office/drawing/2014/main" id="{775CD915-953F-44D8-82EE-2FA9D654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71" name="Picture 1798">
          <a:extLst>
            <a:ext uri="{FF2B5EF4-FFF2-40B4-BE49-F238E27FC236}">
              <a16:creationId xmlns:a16="http://schemas.microsoft.com/office/drawing/2014/main" id="{1C15BB60-A34C-463E-96AC-9E345C0E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72" name="Picture 1798">
          <a:extLst>
            <a:ext uri="{FF2B5EF4-FFF2-40B4-BE49-F238E27FC236}">
              <a16:creationId xmlns:a16="http://schemas.microsoft.com/office/drawing/2014/main" id="{376BE071-5FAE-4BDC-BFE8-E45CCA9D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19050</xdr:rowOff>
    </xdr:to>
    <xdr:pic>
      <xdr:nvPicPr>
        <xdr:cNvPr id="2073" name="Picture 29235">
          <a:extLst>
            <a:ext uri="{FF2B5EF4-FFF2-40B4-BE49-F238E27FC236}">
              <a16:creationId xmlns:a16="http://schemas.microsoft.com/office/drawing/2014/main" id="{CB68342D-9CCF-4EF6-A984-45B4CD0E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74" name="Picture 1798">
          <a:extLst>
            <a:ext uri="{FF2B5EF4-FFF2-40B4-BE49-F238E27FC236}">
              <a16:creationId xmlns:a16="http://schemas.microsoft.com/office/drawing/2014/main" id="{283E7FE8-9758-400A-81CE-84D7A61A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75" name="Picture 1798">
          <a:extLst>
            <a:ext uri="{FF2B5EF4-FFF2-40B4-BE49-F238E27FC236}">
              <a16:creationId xmlns:a16="http://schemas.microsoft.com/office/drawing/2014/main" id="{904EDDD0-092A-4F73-BAF0-608BC195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76" name="Picture 1798">
          <a:extLst>
            <a:ext uri="{FF2B5EF4-FFF2-40B4-BE49-F238E27FC236}">
              <a16:creationId xmlns:a16="http://schemas.microsoft.com/office/drawing/2014/main" id="{0E2E2464-19A8-4EC6-96FD-94DB3A1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77" name="Picture 1787">
          <a:extLst>
            <a:ext uri="{FF2B5EF4-FFF2-40B4-BE49-F238E27FC236}">
              <a16:creationId xmlns:a16="http://schemas.microsoft.com/office/drawing/2014/main" id="{00099B21-9311-47D8-AAEC-3A3D5CF2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78" name="Picture 1787">
          <a:extLst>
            <a:ext uri="{FF2B5EF4-FFF2-40B4-BE49-F238E27FC236}">
              <a16:creationId xmlns:a16="http://schemas.microsoft.com/office/drawing/2014/main" id="{916DE89D-1138-422D-BBA0-56F07407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79" name="Picture 1798">
          <a:extLst>
            <a:ext uri="{FF2B5EF4-FFF2-40B4-BE49-F238E27FC236}">
              <a16:creationId xmlns:a16="http://schemas.microsoft.com/office/drawing/2014/main" id="{AF917D49-8CD1-463E-9F55-7B680CC5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80" name="Picture 1798">
          <a:extLst>
            <a:ext uri="{FF2B5EF4-FFF2-40B4-BE49-F238E27FC236}">
              <a16:creationId xmlns:a16="http://schemas.microsoft.com/office/drawing/2014/main" id="{4973CCE4-0779-4AE7-B796-EC0BB3BD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2081" name="Picture 29235">
          <a:extLst>
            <a:ext uri="{FF2B5EF4-FFF2-40B4-BE49-F238E27FC236}">
              <a16:creationId xmlns:a16="http://schemas.microsoft.com/office/drawing/2014/main" id="{E45C29F2-3853-42BC-9E47-3A64951D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82" name="Picture 1798">
          <a:extLst>
            <a:ext uri="{FF2B5EF4-FFF2-40B4-BE49-F238E27FC236}">
              <a16:creationId xmlns:a16="http://schemas.microsoft.com/office/drawing/2014/main" id="{83E6CEBC-7F78-41BF-813F-CD9D70DF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83" name="Picture 1798">
          <a:extLst>
            <a:ext uri="{FF2B5EF4-FFF2-40B4-BE49-F238E27FC236}">
              <a16:creationId xmlns:a16="http://schemas.microsoft.com/office/drawing/2014/main" id="{85A5522B-333D-4CEC-85A9-507D9417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84" name="Picture 1798">
          <a:extLst>
            <a:ext uri="{FF2B5EF4-FFF2-40B4-BE49-F238E27FC236}">
              <a16:creationId xmlns:a16="http://schemas.microsoft.com/office/drawing/2014/main" id="{DD8DF5A2-248E-496A-ABBA-9F4EFBE9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2085" name="Picture 29235">
          <a:extLst>
            <a:ext uri="{FF2B5EF4-FFF2-40B4-BE49-F238E27FC236}">
              <a16:creationId xmlns:a16="http://schemas.microsoft.com/office/drawing/2014/main" id="{E0B97036-B324-4C14-B5C1-3F28A2B1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86" name="Picture 1798">
          <a:extLst>
            <a:ext uri="{FF2B5EF4-FFF2-40B4-BE49-F238E27FC236}">
              <a16:creationId xmlns:a16="http://schemas.microsoft.com/office/drawing/2014/main" id="{36961C81-F913-46B7-B83C-EDBF3E5A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87" name="Picture 1798">
          <a:extLst>
            <a:ext uri="{FF2B5EF4-FFF2-40B4-BE49-F238E27FC236}">
              <a16:creationId xmlns:a16="http://schemas.microsoft.com/office/drawing/2014/main" id="{E420F360-83AF-4E83-8B36-14A34195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88" name="Picture 1798">
          <a:extLst>
            <a:ext uri="{FF2B5EF4-FFF2-40B4-BE49-F238E27FC236}">
              <a16:creationId xmlns:a16="http://schemas.microsoft.com/office/drawing/2014/main" id="{AEF8B871-A907-4FFD-9BBF-E1C843DC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089" name="Picture 1787">
          <a:extLst>
            <a:ext uri="{FF2B5EF4-FFF2-40B4-BE49-F238E27FC236}">
              <a16:creationId xmlns:a16="http://schemas.microsoft.com/office/drawing/2014/main" id="{F4630C8A-7101-45FF-8335-B5A5D7F6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90" name="Picture 1798">
          <a:extLst>
            <a:ext uri="{FF2B5EF4-FFF2-40B4-BE49-F238E27FC236}">
              <a16:creationId xmlns:a16="http://schemas.microsoft.com/office/drawing/2014/main" id="{9FE4CA93-7E95-4E38-9F7B-056A6691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91" name="Picture 1798">
          <a:extLst>
            <a:ext uri="{FF2B5EF4-FFF2-40B4-BE49-F238E27FC236}">
              <a16:creationId xmlns:a16="http://schemas.microsoft.com/office/drawing/2014/main" id="{7B272C62-91E6-4538-9CFA-39ABC233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19050</xdr:rowOff>
    </xdr:to>
    <xdr:pic>
      <xdr:nvPicPr>
        <xdr:cNvPr id="2092" name="Picture 29235">
          <a:extLst>
            <a:ext uri="{FF2B5EF4-FFF2-40B4-BE49-F238E27FC236}">
              <a16:creationId xmlns:a16="http://schemas.microsoft.com/office/drawing/2014/main" id="{24BF1372-2010-422B-8E98-85C2E10E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93" name="Picture 1798">
          <a:extLst>
            <a:ext uri="{FF2B5EF4-FFF2-40B4-BE49-F238E27FC236}">
              <a16:creationId xmlns:a16="http://schemas.microsoft.com/office/drawing/2014/main" id="{CCF3B01C-D034-4609-A869-E4C071E7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94" name="Picture 1798">
          <a:extLst>
            <a:ext uri="{FF2B5EF4-FFF2-40B4-BE49-F238E27FC236}">
              <a16:creationId xmlns:a16="http://schemas.microsoft.com/office/drawing/2014/main" id="{8885DF58-40C4-4AE2-9EB9-01F95718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95" name="Picture 1798">
          <a:extLst>
            <a:ext uri="{FF2B5EF4-FFF2-40B4-BE49-F238E27FC236}">
              <a16:creationId xmlns:a16="http://schemas.microsoft.com/office/drawing/2014/main" id="{359C6459-B436-4590-9E15-023D1142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19050</xdr:rowOff>
    </xdr:to>
    <xdr:pic>
      <xdr:nvPicPr>
        <xdr:cNvPr id="2096" name="Picture 29235">
          <a:extLst>
            <a:ext uri="{FF2B5EF4-FFF2-40B4-BE49-F238E27FC236}">
              <a16:creationId xmlns:a16="http://schemas.microsoft.com/office/drawing/2014/main" id="{BFDFBA8C-35C6-43D5-8E57-E79AAEE4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97" name="Picture 1798">
          <a:extLst>
            <a:ext uri="{FF2B5EF4-FFF2-40B4-BE49-F238E27FC236}">
              <a16:creationId xmlns:a16="http://schemas.microsoft.com/office/drawing/2014/main" id="{949D6009-0D0C-4C1B-827E-8E307EC9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98" name="Picture 1798">
          <a:extLst>
            <a:ext uri="{FF2B5EF4-FFF2-40B4-BE49-F238E27FC236}">
              <a16:creationId xmlns:a16="http://schemas.microsoft.com/office/drawing/2014/main" id="{D94F853F-2606-4B26-A82B-E30CBF71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099" name="Picture 1798">
          <a:extLst>
            <a:ext uri="{FF2B5EF4-FFF2-40B4-BE49-F238E27FC236}">
              <a16:creationId xmlns:a16="http://schemas.microsoft.com/office/drawing/2014/main" id="{EC68B11B-6234-45FC-AAA3-7CCC099D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100" name="Picture 1787">
          <a:extLst>
            <a:ext uri="{FF2B5EF4-FFF2-40B4-BE49-F238E27FC236}">
              <a16:creationId xmlns:a16="http://schemas.microsoft.com/office/drawing/2014/main" id="{A39DAD5A-D1D6-4E66-AD26-BD6C4893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01" name="Picture 4273">
          <a:extLst>
            <a:ext uri="{FF2B5EF4-FFF2-40B4-BE49-F238E27FC236}">
              <a16:creationId xmlns:a16="http://schemas.microsoft.com/office/drawing/2014/main" id="{759AF71E-381C-4735-89A7-CB9DD57D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02" name="Picture 1798">
          <a:extLst>
            <a:ext uri="{FF2B5EF4-FFF2-40B4-BE49-F238E27FC236}">
              <a16:creationId xmlns:a16="http://schemas.microsoft.com/office/drawing/2014/main" id="{7A90D9AA-B36B-4F19-9FF4-740DD5E1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03" name="Picture 1798">
          <a:extLst>
            <a:ext uri="{FF2B5EF4-FFF2-40B4-BE49-F238E27FC236}">
              <a16:creationId xmlns:a16="http://schemas.microsoft.com/office/drawing/2014/main" id="{587D0CBC-1B3D-46B7-B725-B8114A1D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04" name="Picture 1798">
          <a:extLst>
            <a:ext uri="{FF2B5EF4-FFF2-40B4-BE49-F238E27FC236}">
              <a16:creationId xmlns:a16="http://schemas.microsoft.com/office/drawing/2014/main" id="{05A249D6-81A2-4EF7-A2A3-FB31E29A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05" name="Picture 1798">
          <a:extLst>
            <a:ext uri="{FF2B5EF4-FFF2-40B4-BE49-F238E27FC236}">
              <a16:creationId xmlns:a16="http://schemas.microsoft.com/office/drawing/2014/main" id="{1CC33D14-A96E-4EB9-B8D2-8427F40A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06" name="Picture 1798">
          <a:extLst>
            <a:ext uri="{FF2B5EF4-FFF2-40B4-BE49-F238E27FC236}">
              <a16:creationId xmlns:a16="http://schemas.microsoft.com/office/drawing/2014/main" id="{1C49F313-8364-4795-9A73-E20CF451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2107" name="Picture 29235">
          <a:extLst>
            <a:ext uri="{FF2B5EF4-FFF2-40B4-BE49-F238E27FC236}">
              <a16:creationId xmlns:a16="http://schemas.microsoft.com/office/drawing/2014/main" id="{C66E9160-5D57-4453-9ECB-796E7E12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08" name="Picture 1798">
          <a:extLst>
            <a:ext uri="{FF2B5EF4-FFF2-40B4-BE49-F238E27FC236}">
              <a16:creationId xmlns:a16="http://schemas.microsoft.com/office/drawing/2014/main" id="{22CE0217-D0E3-41DC-A24F-F2890ADF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09" name="Picture 1798">
          <a:extLst>
            <a:ext uri="{FF2B5EF4-FFF2-40B4-BE49-F238E27FC236}">
              <a16:creationId xmlns:a16="http://schemas.microsoft.com/office/drawing/2014/main" id="{49D1341E-5DC8-46C7-921E-AEF4FD55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10" name="Picture 1798">
          <a:extLst>
            <a:ext uri="{FF2B5EF4-FFF2-40B4-BE49-F238E27FC236}">
              <a16:creationId xmlns:a16="http://schemas.microsoft.com/office/drawing/2014/main" id="{545E5986-CBB9-4894-9292-5F3E0C66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2111" name="Picture 29235">
          <a:extLst>
            <a:ext uri="{FF2B5EF4-FFF2-40B4-BE49-F238E27FC236}">
              <a16:creationId xmlns:a16="http://schemas.microsoft.com/office/drawing/2014/main" id="{E525A2A7-4173-492F-BCBF-4CCEA956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12" name="Picture 1798">
          <a:extLst>
            <a:ext uri="{FF2B5EF4-FFF2-40B4-BE49-F238E27FC236}">
              <a16:creationId xmlns:a16="http://schemas.microsoft.com/office/drawing/2014/main" id="{18EAA397-2948-41A8-A3F2-F5B2513C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13" name="Picture 1798">
          <a:extLst>
            <a:ext uri="{FF2B5EF4-FFF2-40B4-BE49-F238E27FC236}">
              <a16:creationId xmlns:a16="http://schemas.microsoft.com/office/drawing/2014/main" id="{FA42C2F6-09BC-4893-8AA8-63A82C9B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14" name="Picture 1798">
          <a:extLst>
            <a:ext uri="{FF2B5EF4-FFF2-40B4-BE49-F238E27FC236}">
              <a16:creationId xmlns:a16="http://schemas.microsoft.com/office/drawing/2014/main" id="{EC4CF888-ED02-43C6-B300-B38B84C4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2115" name="Picture 29235">
          <a:extLst>
            <a:ext uri="{FF2B5EF4-FFF2-40B4-BE49-F238E27FC236}">
              <a16:creationId xmlns:a16="http://schemas.microsoft.com/office/drawing/2014/main" id="{7FF47A20-A9D8-4EEA-9DAA-80850903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16" name="Picture 1798">
          <a:extLst>
            <a:ext uri="{FF2B5EF4-FFF2-40B4-BE49-F238E27FC236}">
              <a16:creationId xmlns:a16="http://schemas.microsoft.com/office/drawing/2014/main" id="{26EEA3D0-20B1-4B1B-B6CF-291ED169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17" name="Picture 1798">
          <a:extLst>
            <a:ext uri="{FF2B5EF4-FFF2-40B4-BE49-F238E27FC236}">
              <a16:creationId xmlns:a16="http://schemas.microsoft.com/office/drawing/2014/main" id="{A1070C16-BD30-4510-B324-7C4ACE41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18" name="Picture 1798">
          <a:extLst>
            <a:ext uri="{FF2B5EF4-FFF2-40B4-BE49-F238E27FC236}">
              <a16:creationId xmlns:a16="http://schemas.microsoft.com/office/drawing/2014/main" id="{C0196FCD-8D1E-480B-BB80-4923F7CD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2119" name="Picture 29235">
          <a:extLst>
            <a:ext uri="{FF2B5EF4-FFF2-40B4-BE49-F238E27FC236}">
              <a16:creationId xmlns:a16="http://schemas.microsoft.com/office/drawing/2014/main" id="{0DBEB562-D05A-4A95-AFCF-676FAD1F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20" name="Picture 1798">
          <a:extLst>
            <a:ext uri="{FF2B5EF4-FFF2-40B4-BE49-F238E27FC236}">
              <a16:creationId xmlns:a16="http://schemas.microsoft.com/office/drawing/2014/main" id="{7E56C8E8-64DA-4BB8-8BFE-BEB9BA97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21" name="Picture 1798">
          <a:extLst>
            <a:ext uri="{FF2B5EF4-FFF2-40B4-BE49-F238E27FC236}">
              <a16:creationId xmlns:a16="http://schemas.microsoft.com/office/drawing/2014/main" id="{392FBD38-ADE6-4D15-BDD3-DBFA4734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22" name="Picture 1798">
          <a:extLst>
            <a:ext uri="{FF2B5EF4-FFF2-40B4-BE49-F238E27FC236}">
              <a16:creationId xmlns:a16="http://schemas.microsoft.com/office/drawing/2014/main" id="{EB7B454F-C92C-4872-9168-E062B0E6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23" name="Picture 1787">
          <a:extLst>
            <a:ext uri="{FF2B5EF4-FFF2-40B4-BE49-F238E27FC236}">
              <a16:creationId xmlns:a16="http://schemas.microsoft.com/office/drawing/2014/main" id="{AE74DBAB-FFA6-41EB-824E-0316383E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24" name="Picture 1787">
          <a:extLst>
            <a:ext uri="{FF2B5EF4-FFF2-40B4-BE49-F238E27FC236}">
              <a16:creationId xmlns:a16="http://schemas.microsoft.com/office/drawing/2014/main" id="{3C0AB978-4226-4029-A5CC-5E826F89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25" name="Picture 1798">
          <a:extLst>
            <a:ext uri="{FF2B5EF4-FFF2-40B4-BE49-F238E27FC236}">
              <a16:creationId xmlns:a16="http://schemas.microsoft.com/office/drawing/2014/main" id="{448902D2-7ECC-4C7E-B964-1B98459C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26" name="Picture 1798">
          <a:extLst>
            <a:ext uri="{FF2B5EF4-FFF2-40B4-BE49-F238E27FC236}">
              <a16:creationId xmlns:a16="http://schemas.microsoft.com/office/drawing/2014/main" id="{8BBEFC1C-411B-4147-A9D8-E52856C2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2127" name="Picture 29235">
          <a:extLst>
            <a:ext uri="{FF2B5EF4-FFF2-40B4-BE49-F238E27FC236}">
              <a16:creationId xmlns:a16="http://schemas.microsoft.com/office/drawing/2014/main" id="{D72D1AAC-734C-423F-9C49-A2BC1D65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28" name="Picture 1798">
          <a:extLst>
            <a:ext uri="{FF2B5EF4-FFF2-40B4-BE49-F238E27FC236}">
              <a16:creationId xmlns:a16="http://schemas.microsoft.com/office/drawing/2014/main" id="{5C22AAA3-3A82-4A73-BF9B-B1D32F02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29" name="Picture 1798">
          <a:extLst>
            <a:ext uri="{FF2B5EF4-FFF2-40B4-BE49-F238E27FC236}">
              <a16:creationId xmlns:a16="http://schemas.microsoft.com/office/drawing/2014/main" id="{24C4447A-38F6-44B2-9DC4-8EA13364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30" name="Picture 1798">
          <a:extLst>
            <a:ext uri="{FF2B5EF4-FFF2-40B4-BE49-F238E27FC236}">
              <a16:creationId xmlns:a16="http://schemas.microsoft.com/office/drawing/2014/main" id="{60F84293-E14B-4743-8E82-C2ADCA84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2131" name="Picture 29235">
          <a:extLst>
            <a:ext uri="{FF2B5EF4-FFF2-40B4-BE49-F238E27FC236}">
              <a16:creationId xmlns:a16="http://schemas.microsoft.com/office/drawing/2014/main" id="{BEC30B75-4746-4A5C-B89F-A35CB877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32" name="Picture 1798">
          <a:extLst>
            <a:ext uri="{FF2B5EF4-FFF2-40B4-BE49-F238E27FC236}">
              <a16:creationId xmlns:a16="http://schemas.microsoft.com/office/drawing/2014/main" id="{15051CBC-C14E-4A2F-99FD-3458D264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33" name="Picture 1798">
          <a:extLst>
            <a:ext uri="{FF2B5EF4-FFF2-40B4-BE49-F238E27FC236}">
              <a16:creationId xmlns:a16="http://schemas.microsoft.com/office/drawing/2014/main" id="{436B781F-E171-4043-A4F5-5711136A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34" name="Picture 1798">
          <a:extLst>
            <a:ext uri="{FF2B5EF4-FFF2-40B4-BE49-F238E27FC236}">
              <a16:creationId xmlns:a16="http://schemas.microsoft.com/office/drawing/2014/main" id="{E5B0875C-B34F-47AD-AE20-422823D4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135" name="Picture 1787">
          <a:extLst>
            <a:ext uri="{FF2B5EF4-FFF2-40B4-BE49-F238E27FC236}">
              <a16:creationId xmlns:a16="http://schemas.microsoft.com/office/drawing/2014/main" id="{3FD278E7-0FE2-4C3C-BF5D-CF95E31F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36" name="Picture 1798">
          <a:extLst>
            <a:ext uri="{FF2B5EF4-FFF2-40B4-BE49-F238E27FC236}">
              <a16:creationId xmlns:a16="http://schemas.microsoft.com/office/drawing/2014/main" id="{FB788A04-C4C3-475D-B963-43015902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37" name="Picture 1798">
          <a:extLst>
            <a:ext uri="{FF2B5EF4-FFF2-40B4-BE49-F238E27FC236}">
              <a16:creationId xmlns:a16="http://schemas.microsoft.com/office/drawing/2014/main" id="{9EF18ECB-8CC6-4A06-8307-4A202B67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2138" name="Picture 29235">
          <a:extLst>
            <a:ext uri="{FF2B5EF4-FFF2-40B4-BE49-F238E27FC236}">
              <a16:creationId xmlns:a16="http://schemas.microsoft.com/office/drawing/2014/main" id="{91B67AE3-E775-4162-A014-A66522EE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39" name="Picture 1798">
          <a:extLst>
            <a:ext uri="{FF2B5EF4-FFF2-40B4-BE49-F238E27FC236}">
              <a16:creationId xmlns:a16="http://schemas.microsoft.com/office/drawing/2014/main" id="{FFFFCC88-3889-4FA8-AFDC-B4D6DE5B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40" name="Picture 1798">
          <a:extLst>
            <a:ext uri="{FF2B5EF4-FFF2-40B4-BE49-F238E27FC236}">
              <a16:creationId xmlns:a16="http://schemas.microsoft.com/office/drawing/2014/main" id="{FC53CD1A-7178-478F-B04F-F0A71762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41" name="Picture 1798">
          <a:extLst>
            <a:ext uri="{FF2B5EF4-FFF2-40B4-BE49-F238E27FC236}">
              <a16:creationId xmlns:a16="http://schemas.microsoft.com/office/drawing/2014/main" id="{1F3AFC17-3FAC-4F3F-AEC6-F012F5D3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2142" name="Picture 29235">
          <a:extLst>
            <a:ext uri="{FF2B5EF4-FFF2-40B4-BE49-F238E27FC236}">
              <a16:creationId xmlns:a16="http://schemas.microsoft.com/office/drawing/2014/main" id="{6B7D3CD2-C150-4398-97B7-B430A83F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43" name="Picture 1798">
          <a:extLst>
            <a:ext uri="{FF2B5EF4-FFF2-40B4-BE49-F238E27FC236}">
              <a16:creationId xmlns:a16="http://schemas.microsoft.com/office/drawing/2014/main" id="{CACBD87D-95E4-4289-8E12-7DF50558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44" name="Picture 1798">
          <a:extLst>
            <a:ext uri="{FF2B5EF4-FFF2-40B4-BE49-F238E27FC236}">
              <a16:creationId xmlns:a16="http://schemas.microsoft.com/office/drawing/2014/main" id="{4D585194-C957-4F9B-8FD1-4E3ED41A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45" name="Picture 1798">
          <a:extLst>
            <a:ext uri="{FF2B5EF4-FFF2-40B4-BE49-F238E27FC236}">
              <a16:creationId xmlns:a16="http://schemas.microsoft.com/office/drawing/2014/main" id="{D536F916-F516-4218-AE9A-6EC2BDD7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146" name="Picture 1787">
          <a:extLst>
            <a:ext uri="{FF2B5EF4-FFF2-40B4-BE49-F238E27FC236}">
              <a16:creationId xmlns:a16="http://schemas.microsoft.com/office/drawing/2014/main" id="{FEF368FC-F1D5-44A0-9FB6-2D4B0199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47" name="Picture 4273">
          <a:extLst>
            <a:ext uri="{FF2B5EF4-FFF2-40B4-BE49-F238E27FC236}">
              <a16:creationId xmlns:a16="http://schemas.microsoft.com/office/drawing/2014/main" id="{EE7F2A13-C9B0-424A-9E23-548FEE31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48" name="Picture 1798">
          <a:extLst>
            <a:ext uri="{FF2B5EF4-FFF2-40B4-BE49-F238E27FC236}">
              <a16:creationId xmlns:a16="http://schemas.microsoft.com/office/drawing/2014/main" id="{A485054C-93CE-4AA1-B3D0-2B38F8CD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49" name="Picture 1798">
          <a:extLst>
            <a:ext uri="{FF2B5EF4-FFF2-40B4-BE49-F238E27FC236}">
              <a16:creationId xmlns:a16="http://schemas.microsoft.com/office/drawing/2014/main" id="{D5C10AC3-2C29-40E4-9B29-E9EA8EB1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50" name="Picture 1798">
          <a:extLst>
            <a:ext uri="{FF2B5EF4-FFF2-40B4-BE49-F238E27FC236}">
              <a16:creationId xmlns:a16="http://schemas.microsoft.com/office/drawing/2014/main" id="{52054074-85EC-4F5F-A77C-C7CA1597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51" name="Picture 1798">
          <a:extLst>
            <a:ext uri="{FF2B5EF4-FFF2-40B4-BE49-F238E27FC236}">
              <a16:creationId xmlns:a16="http://schemas.microsoft.com/office/drawing/2014/main" id="{1C30DFD2-A28B-42B9-A816-AFF358E4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52" name="Picture 1798">
          <a:extLst>
            <a:ext uri="{FF2B5EF4-FFF2-40B4-BE49-F238E27FC236}">
              <a16:creationId xmlns:a16="http://schemas.microsoft.com/office/drawing/2014/main" id="{36F02B7C-DCFE-4A67-80F1-7DAD4EEF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2153" name="Picture 29235">
          <a:extLst>
            <a:ext uri="{FF2B5EF4-FFF2-40B4-BE49-F238E27FC236}">
              <a16:creationId xmlns:a16="http://schemas.microsoft.com/office/drawing/2014/main" id="{C0F1B636-025B-45AB-9E1F-39AA9182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54" name="Picture 1798">
          <a:extLst>
            <a:ext uri="{FF2B5EF4-FFF2-40B4-BE49-F238E27FC236}">
              <a16:creationId xmlns:a16="http://schemas.microsoft.com/office/drawing/2014/main" id="{36F23D9F-0014-4018-861A-238268D2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55" name="Picture 1798">
          <a:extLst>
            <a:ext uri="{FF2B5EF4-FFF2-40B4-BE49-F238E27FC236}">
              <a16:creationId xmlns:a16="http://schemas.microsoft.com/office/drawing/2014/main" id="{14D1CFC6-CBB0-4E14-81BB-22146054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56" name="Picture 1798">
          <a:extLst>
            <a:ext uri="{FF2B5EF4-FFF2-40B4-BE49-F238E27FC236}">
              <a16:creationId xmlns:a16="http://schemas.microsoft.com/office/drawing/2014/main" id="{3B211296-FAF1-40BF-906A-FF87B975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2157" name="Picture 29235">
          <a:extLst>
            <a:ext uri="{FF2B5EF4-FFF2-40B4-BE49-F238E27FC236}">
              <a16:creationId xmlns:a16="http://schemas.microsoft.com/office/drawing/2014/main" id="{44B6BC64-0B8A-4BCF-AEFE-11A06ADC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58" name="Picture 1798">
          <a:extLst>
            <a:ext uri="{FF2B5EF4-FFF2-40B4-BE49-F238E27FC236}">
              <a16:creationId xmlns:a16="http://schemas.microsoft.com/office/drawing/2014/main" id="{A6F9CFB1-B593-43C0-8D44-9193780E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59" name="Picture 1798">
          <a:extLst>
            <a:ext uri="{FF2B5EF4-FFF2-40B4-BE49-F238E27FC236}">
              <a16:creationId xmlns:a16="http://schemas.microsoft.com/office/drawing/2014/main" id="{A7C79428-BCBE-4E81-BF41-7907DA34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60" name="Picture 1798">
          <a:extLst>
            <a:ext uri="{FF2B5EF4-FFF2-40B4-BE49-F238E27FC236}">
              <a16:creationId xmlns:a16="http://schemas.microsoft.com/office/drawing/2014/main" id="{9B255A4B-C61D-41B5-8AC3-249E25D3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2161" name="Picture 29235">
          <a:extLst>
            <a:ext uri="{FF2B5EF4-FFF2-40B4-BE49-F238E27FC236}">
              <a16:creationId xmlns:a16="http://schemas.microsoft.com/office/drawing/2014/main" id="{BC9062B5-6272-4564-8EF1-D3AF2A51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62" name="Picture 1798">
          <a:extLst>
            <a:ext uri="{FF2B5EF4-FFF2-40B4-BE49-F238E27FC236}">
              <a16:creationId xmlns:a16="http://schemas.microsoft.com/office/drawing/2014/main" id="{1F6034DF-1E85-40E7-A0A2-4A607F21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63" name="Picture 1798">
          <a:extLst>
            <a:ext uri="{FF2B5EF4-FFF2-40B4-BE49-F238E27FC236}">
              <a16:creationId xmlns:a16="http://schemas.microsoft.com/office/drawing/2014/main" id="{79E0B429-9396-4E91-BAF9-BCF1AB5A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64" name="Picture 1798">
          <a:extLst>
            <a:ext uri="{FF2B5EF4-FFF2-40B4-BE49-F238E27FC236}">
              <a16:creationId xmlns:a16="http://schemas.microsoft.com/office/drawing/2014/main" id="{BD7CB045-B793-4AB6-BB0F-1A48616D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2165" name="Picture 29235">
          <a:extLst>
            <a:ext uri="{FF2B5EF4-FFF2-40B4-BE49-F238E27FC236}">
              <a16:creationId xmlns:a16="http://schemas.microsoft.com/office/drawing/2014/main" id="{ED425A08-89AB-4BA4-B5C4-611646F7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66" name="Picture 1798">
          <a:extLst>
            <a:ext uri="{FF2B5EF4-FFF2-40B4-BE49-F238E27FC236}">
              <a16:creationId xmlns:a16="http://schemas.microsoft.com/office/drawing/2014/main" id="{8C2E1D1E-9598-49F5-BE66-B9D8AEFD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67" name="Picture 1798">
          <a:extLst>
            <a:ext uri="{FF2B5EF4-FFF2-40B4-BE49-F238E27FC236}">
              <a16:creationId xmlns:a16="http://schemas.microsoft.com/office/drawing/2014/main" id="{4FD23209-AB9F-400B-95E5-D3E70B54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68" name="Picture 1798">
          <a:extLst>
            <a:ext uri="{FF2B5EF4-FFF2-40B4-BE49-F238E27FC236}">
              <a16:creationId xmlns:a16="http://schemas.microsoft.com/office/drawing/2014/main" id="{AB5BF57C-F8EC-4C2E-9FD1-31089FEC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69" name="Picture 1787">
          <a:extLst>
            <a:ext uri="{FF2B5EF4-FFF2-40B4-BE49-F238E27FC236}">
              <a16:creationId xmlns:a16="http://schemas.microsoft.com/office/drawing/2014/main" id="{1AD23B62-71CC-4D60-A70C-B3E5BB9C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70" name="Picture 1787">
          <a:extLst>
            <a:ext uri="{FF2B5EF4-FFF2-40B4-BE49-F238E27FC236}">
              <a16:creationId xmlns:a16="http://schemas.microsoft.com/office/drawing/2014/main" id="{49D49912-20A3-43B4-AECB-D629FB14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71" name="Picture 1798">
          <a:extLst>
            <a:ext uri="{FF2B5EF4-FFF2-40B4-BE49-F238E27FC236}">
              <a16:creationId xmlns:a16="http://schemas.microsoft.com/office/drawing/2014/main" id="{88A5F8CC-D3D0-4D43-86F4-7807CD9D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72" name="Picture 1798">
          <a:extLst>
            <a:ext uri="{FF2B5EF4-FFF2-40B4-BE49-F238E27FC236}">
              <a16:creationId xmlns:a16="http://schemas.microsoft.com/office/drawing/2014/main" id="{C71285C6-A43F-4B31-8446-E478792D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2173" name="Picture 29235">
          <a:extLst>
            <a:ext uri="{FF2B5EF4-FFF2-40B4-BE49-F238E27FC236}">
              <a16:creationId xmlns:a16="http://schemas.microsoft.com/office/drawing/2014/main" id="{145571E6-D7B7-4293-954D-958DA6C1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74" name="Picture 1798">
          <a:extLst>
            <a:ext uri="{FF2B5EF4-FFF2-40B4-BE49-F238E27FC236}">
              <a16:creationId xmlns:a16="http://schemas.microsoft.com/office/drawing/2014/main" id="{BEE605DD-B35C-445D-9C09-AA425256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75" name="Picture 1798">
          <a:extLst>
            <a:ext uri="{FF2B5EF4-FFF2-40B4-BE49-F238E27FC236}">
              <a16:creationId xmlns:a16="http://schemas.microsoft.com/office/drawing/2014/main" id="{6801FB57-9687-4E2E-9651-2BB04FFE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76" name="Picture 1798">
          <a:extLst>
            <a:ext uri="{FF2B5EF4-FFF2-40B4-BE49-F238E27FC236}">
              <a16:creationId xmlns:a16="http://schemas.microsoft.com/office/drawing/2014/main" id="{55340903-0F11-4361-B316-14E5DFF3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2177" name="Picture 29235">
          <a:extLst>
            <a:ext uri="{FF2B5EF4-FFF2-40B4-BE49-F238E27FC236}">
              <a16:creationId xmlns:a16="http://schemas.microsoft.com/office/drawing/2014/main" id="{599D7FDD-ABCE-4992-A9CA-A3D38087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78" name="Picture 1798">
          <a:extLst>
            <a:ext uri="{FF2B5EF4-FFF2-40B4-BE49-F238E27FC236}">
              <a16:creationId xmlns:a16="http://schemas.microsoft.com/office/drawing/2014/main" id="{795B89EB-6F0D-4139-AA5D-746C99B4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79" name="Picture 1798">
          <a:extLst>
            <a:ext uri="{FF2B5EF4-FFF2-40B4-BE49-F238E27FC236}">
              <a16:creationId xmlns:a16="http://schemas.microsoft.com/office/drawing/2014/main" id="{427FFB61-816A-4538-B6F6-4A1013D3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80" name="Picture 1798">
          <a:extLst>
            <a:ext uri="{FF2B5EF4-FFF2-40B4-BE49-F238E27FC236}">
              <a16:creationId xmlns:a16="http://schemas.microsoft.com/office/drawing/2014/main" id="{934ED94F-7068-4E9C-89A2-4257027D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181" name="Picture 1787">
          <a:extLst>
            <a:ext uri="{FF2B5EF4-FFF2-40B4-BE49-F238E27FC236}">
              <a16:creationId xmlns:a16="http://schemas.microsoft.com/office/drawing/2014/main" id="{AC4F2AAC-0CCF-490A-B41A-860C9DAA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82" name="Picture 1798">
          <a:extLst>
            <a:ext uri="{FF2B5EF4-FFF2-40B4-BE49-F238E27FC236}">
              <a16:creationId xmlns:a16="http://schemas.microsoft.com/office/drawing/2014/main" id="{EFF69284-9F58-47D7-A686-FD085C72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83" name="Picture 1798">
          <a:extLst>
            <a:ext uri="{FF2B5EF4-FFF2-40B4-BE49-F238E27FC236}">
              <a16:creationId xmlns:a16="http://schemas.microsoft.com/office/drawing/2014/main" id="{8C71B919-F5CC-448C-8A18-5B127200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2184" name="Picture 29235">
          <a:extLst>
            <a:ext uri="{FF2B5EF4-FFF2-40B4-BE49-F238E27FC236}">
              <a16:creationId xmlns:a16="http://schemas.microsoft.com/office/drawing/2014/main" id="{56536F66-198A-450D-A44C-219BC5EA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85" name="Picture 1798">
          <a:extLst>
            <a:ext uri="{FF2B5EF4-FFF2-40B4-BE49-F238E27FC236}">
              <a16:creationId xmlns:a16="http://schemas.microsoft.com/office/drawing/2014/main" id="{239477E3-E20B-46A2-AA94-136FEC87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86" name="Picture 1798">
          <a:extLst>
            <a:ext uri="{FF2B5EF4-FFF2-40B4-BE49-F238E27FC236}">
              <a16:creationId xmlns:a16="http://schemas.microsoft.com/office/drawing/2014/main" id="{2C6CE6A3-587B-49E9-BDA2-AB7A739E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87" name="Picture 1798">
          <a:extLst>
            <a:ext uri="{FF2B5EF4-FFF2-40B4-BE49-F238E27FC236}">
              <a16:creationId xmlns:a16="http://schemas.microsoft.com/office/drawing/2014/main" id="{3D6379EC-EC62-4AF8-A056-3986BEEE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2188" name="Picture 29235">
          <a:extLst>
            <a:ext uri="{FF2B5EF4-FFF2-40B4-BE49-F238E27FC236}">
              <a16:creationId xmlns:a16="http://schemas.microsoft.com/office/drawing/2014/main" id="{E9BCC7B6-236F-44A0-B55B-C02C08A5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89" name="Picture 1798">
          <a:extLst>
            <a:ext uri="{FF2B5EF4-FFF2-40B4-BE49-F238E27FC236}">
              <a16:creationId xmlns:a16="http://schemas.microsoft.com/office/drawing/2014/main" id="{6B5BE1E5-7171-42C0-90D6-D481436D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90" name="Picture 1798">
          <a:extLst>
            <a:ext uri="{FF2B5EF4-FFF2-40B4-BE49-F238E27FC236}">
              <a16:creationId xmlns:a16="http://schemas.microsoft.com/office/drawing/2014/main" id="{39109247-ED35-482B-BCAE-893EAF00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91" name="Picture 1798">
          <a:extLst>
            <a:ext uri="{FF2B5EF4-FFF2-40B4-BE49-F238E27FC236}">
              <a16:creationId xmlns:a16="http://schemas.microsoft.com/office/drawing/2014/main" id="{FD002802-51E1-4A5D-8C29-D5AD0274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2192" name="Picture 1787">
          <a:extLst>
            <a:ext uri="{FF2B5EF4-FFF2-40B4-BE49-F238E27FC236}">
              <a16:creationId xmlns:a16="http://schemas.microsoft.com/office/drawing/2014/main" id="{B977F83B-3F7D-47F7-92AA-798651D0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193" name="Picture 4273">
          <a:extLst>
            <a:ext uri="{FF2B5EF4-FFF2-40B4-BE49-F238E27FC236}">
              <a16:creationId xmlns:a16="http://schemas.microsoft.com/office/drawing/2014/main" id="{1D115862-391E-432B-976C-089850B8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194" name="Picture 1798">
          <a:extLst>
            <a:ext uri="{FF2B5EF4-FFF2-40B4-BE49-F238E27FC236}">
              <a16:creationId xmlns:a16="http://schemas.microsoft.com/office/drawing/2014/main" id="{A487D562-AB94-4684-9DFF-DB5ADE2D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195" name="Picture 1798">
          <a:extLst>
            <a:ext uri="{FF2B5EF4-FFF2-40B4-BE49-F238E27FC236}">
              <a16:creationId xmlns:a16="http://schemas.microsoft.com/office/drawing/2014/main" id="{C9D92827-AE80-4AC4-86CC-40FFE491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196" name="Picture 1798">
          <a:extLst>
            <a:ext uri="{FF2B5EF4-FFF2-40B4-BE49-F238E27FC236}">
              <a16:creationId xmlns:a16="http://schemas.microsoft.com/office/drawing/2014/main" id="{15A5D63C-4203-4DDE-A9E5-C7A99039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197" name="Picture 1798">
          <a:extLst>
            <a:ext uri="{FF2B5EF4-FFF2-40B4-BE49-F238E27FC236}">
              <a16:creationId xmlns:a16="http://schemas.microsoft.com/office/drawing/2014/main" id="{03162D24-52D5-4352-84A8-3BC12054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198" name="Picture 1798">
          <a:extLst>
            <a:ext uri="{FF2B5EF4-FFF2-40B4-BE49-F238E27FC236}">
              <a16:creationId xmlns:a16="http://schemas.microsoft.com/office/drawing/2014/main" id="{F99FD834-8DCD-4C94-AC55-70E5466F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2199" name="Picture 29235">
          <a:extLst>
            <a:ext uri="{FF2B5EF4-FFF2-40B4-BE49-F238E27FC236}">
              <a16:creationId xmlns:a16="http://schemas.microsoft.com/office/drawing/2014/main" id="{4637C5BE-04BD-4E37-85BA-47905A6B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00" name="Picture 1798">
          <a:extLst>
            <a:ext uri="{FF2B5EF4-FFF2-40B4-BE49-F238E27FC236}">
              <a16:creationId xmlns:a16="http://schemas.microsoft.com/office/drawing/2014/main" id="{6F69B0A7-871D-4E90-981C-96C68181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01" name="Picture 1798">
          <a:extLst>
            <a:ext uri="{FF2B5EF4-FFF2-40B4-BE49-F238E27FC236}">
              <a16:creationId xmlns:a16="http://schemas.microsoft.com/office/drawing/2014/main" id="{E19F7BE0-1FD8-416B-8CAB-5DC4C786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02" name="Picture 1798">
          <a:extLst>
            <a:ext uri="{FF2B5EF4-FFF2-40B4-BE49-F238E27FC236}">
              <a16:creationId xmlns:a16="http://schemas.microsoft.com/office/drawing/2014/main" id="{07B6DC01-E930-4E54-873C-1B0DEF26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2203" name="Picture 29235">
          <a:extLst>
            <a:ext uri="{FF2B5EF4-FFF2-40B4-BE49-F238E27FC236}">
              <a16:creationId xmlns:a16="http://schemas.microsoft.com/office/drawing/2014/main" id="{FF6BF500-09F6-4C88-B575-08592F89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04" name="Picture 1798">
          <a:extLst>
            <a:ext uri="{FF2B5EF4-FFF2-40B4-BE49-F238E27FC236}">
              <a16:creationId xmlns:a16="http://schemas.microsoft.com/office/drawing/2014/main" id="{72D8358D-6AF5-41C8-AAC8-9A55E671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05" name="Picture 1798">
          <a:extLst>
            <a:ext uri="{FF2B5EF4-FFF2-40B4-BE49-F238E27FC236}">
              <a16:creationId xmlns:a16="http://schemas.microsoft.com/office/drawing/2014/main" id="{16003546-F6DD-4E07-A53B-5554203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06" name="Picture 1798">
          <a:extLst>
            <a:ext uri="{FF2B5EF4-FFF2-40B4-BE49-F238E27FC236}">
              <a16:creationId xmlns:a16="http://schemas.microsoft.com/office/drawing/2014/main" id="{FB6521EC-E8DA-47E6-A0AB-7F9F4066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2207" name="Picture 29235">
          <a:extLst>
            <a:ext uri="{FF2B5EF4-FFF2-40B4-BE49-F238E27FC236}">
              <a16:creationId xmlns:a16="http://schemas.microsoft.com/office/drawing/2014/main" id="{626A6DAC-66F8-4560-9E4D-E5564753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08" name="Picture 1798">
          <a:extLst>
            <a:ext uri="{FF2B5EF4-FFF2-40B4-BE49-F238E27FC236}">
              <a16:creationId xmlns:a16="http://schemas.microsoft.com/office/drawing/2014/main" id="{3AD33C45-A308-40AA-95F3-1E1BFB6A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09" name="Picture 1798">
          <a:extLst>
            <a:ext uri="{FF2B5EF4-FFF2-40B4-BE49-F238E27FC236}">
              <a16:creationId xmlns:a16="http://schemas.microsoft.com/office/drawing/2014/main" id="{3F479F64-0527-4C50-999D-89EF1082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10" name="Picture 1798">
          <a:extLst>
            <a:ext uri="{FF2B5EF4-FFF2-40B4-BE49-F238E27FC236}">
              <a16:creationId xmlns:a16="http://schemas.microsoft.com/office/drawing/2014/main" id="{7181E87E-E47A-443D-9CCC-64124BD6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2211" name="Picture 29235">
          <a:extLst>
            <a:ext uri="{FF2B5EF4-FFF2-40B4-BE49-F238E27FC236}">
              <a16:creationId xmlns:a16="http://schemas.microsoft.com/office/drawing/2014/main" id="{23940C33-9B1D-41C6-8137-6DE0C0D6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12" name="Picture 1798">
          <a:extLst>
            <a:ext uri="{FF2B5EF4-FFF2-40B4-BE49-F238E27FC236}">
              <a16:creationId xmlns:a16="http://schemas.microsoft.com/office/drawing/2014/main" id="{4EFA290A-D1D4-4656-90E6-A65D8AB5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13" name="Picture 1798">
          <a:extLst>
            <a:ext uri="{FF2B5EF4-FFF2-40B4-BE49-F238E27FC236}">
              <a16:creationId xmlns:a16="http://schemas.microsoft.com/office/drawing/2014/main" id="{BE3A809D-B6F4-4D63-B804-E3711798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14" name="Picture 1798">
          <a:extLst>
            <a:ext uri="{FF2B5EF4-FFF2-40B4-BE49-F238E27FC236}">
              <a16:creationId xmlns:a16="http://schemas.microsoft.com/office/drawing/2014/main" id="{FA4E7A0D-BEC1-4DC4-8362-181B272D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15" name="Picture 1787">
          <a:extLst>
            <a:ext uri="{FF2B5EF4-FFF2-40B4-BE49-F238E27FC236}">
              <a16:creationId xmlns:a16="http://schemas.microsoft.com/office/drawing/2014/main" id="{E1A0A934-0AC7-4BCA-AEA4-47CF9AE8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16" name="Picture 1787">
          <a:extLst>
            <a:ext uri="{FF2B5EF4-FFF2-40B4-BE49-F238E27FC236}">
              <a16:creationId xmlns:a16="http://schemas.microsoft.com/office/drawing/2014/main" id="{4E9D5CC1-26C8-407C-B745-2642624E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17" name="Picture 1798">
          <a:extLst>
            <a:ext uri="{FF2B5EF4-FFF2-40B4-BE49-F238E27FC236}">
              <a16:creationId xmlns:a16="http://schemas.microsoft.com/office/drawing/2014/main" id="{241E0895-288B-43EF-A7B4-3C9F19B5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18" name="Picture 1798">
          <a:extLst>
            <a:ext uri="{FF2B5EF4-FFF2-40B4-BE49-F238E27FC236}">
              <a16:creationId xmlns:a16="http://schemas.microsoft.com/office/drawing/2014/main" id="{5F0C0B2B-657C-4728-B4D1-0BA32EC6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2219" name="Picture 29235">
          <a:extLst>
            <a:ext uri="{FF2B5EF4-FFF2-40B4-BE49-F238E27FC236}">
              <a16:creationId xmlns:a16="http://schemas.microsoft.com/office/drawing/2014/main" id="{196561D3-5C00-4BC6-8FC2-9F30E8AA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20" name="Picture 1798">
          <a:extLst>
            <a:ext uri="{FF2B5EF4-FFF2-40B4-BE49-F238E27FC236}">
              <a16:creationId xmlns:a16="http://schemas.microsoft.com/office/drawing/2014/main" id="{07AD6B33-BB01-46F8-9383-3694EA4F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21" name="Picture 1798">
          <a:extLst>
            <a:ext uri="{FF2B5EF4-FFF2-40B4-BE49-F238E27FC236}">
              <a16:creationId xmlns:a16="http://schemas.microsoft.com/office/drawing/2014/main" id="{6CE80156-9EC6-48DF-BB6D-AAEF979C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22" name="Picture 1798">
          <a:extLst>
            <a:ext uri="{FF2B5EF4-FFF2-40B4-BE49-F238E27FC236}">
              <a16:creationId xmlns:a16="http://schemas.microsoft.com/office/drawing/2014/main" id="{705226BE-04F6-49A6-BE2C-9E5CA39F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2223" name="Picture 29235">
          <a:extLst>
            <a:ext uri="{FF2B5EF4-FFF2-40B4-BE49-F238E27FC236}">
              <a16:creationId xmlns:a16="http://schemas.microsoft.com/office/drawing/2014/main" id="{3EA06481-2236-4C58-98BD-C8666825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24" name="Picture 1798">
          <a:extLst>
            <a:ext uri="{FF2B5EF4-FFF2-40B4-BE49-F238E27FC236}">
              <a16:creationId xmlns:a16="http://schemas.microsoft.com/office/drawing/2014/main" id="{97B0666C-413F-4B03-93D1-B59235F0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25" name="Picture 1798">
          <a:extLst>
            <a:ext uri="{FF2B5EF4-FFF2-40B4-BE49-F238E27FC236}">
              <a16:creationId xmlns:a16="http://schemas.microsoft.com/office/drawing/2014/main" id="{665842E1-5A3E-4C01-AA08-17F56C63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26" name="Picture 1798">
          <a:extLst>
            <a:ext uri="{FF2B5EF4-FFF2-40B4-BE49-F238E27FC236}">
              <a16:creationId xmlns:a16="http://schemas.microsoft.com/office/drawing/2014/main" id="{06A3FFC9-EA70-4B6D-A7AB-43A4188B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227" name="Picture 1787">
          <a:extLst>
            <a:ext uri="{FF2B5EF4-FFF2-40B4-BE49-F238E27FC236}">
              <a16:creationId xmlns:a16="http://schemas.microsoft.com/office/drawing/2014/main" id="{8AE469AA-C9BD-4475-B247-D652A89B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28" name="Picture 1798">
          <a:extLst>
            <a:ext uri="{FF2B5EF4-FFF2-40B4-BE49-F238E27FC236}">
              <a16:creationId xmlns:a16="http://schemas.microsoft.com/office/drawing/2014/main" id="{1F18C4A3-382A-41B6-8F30-E06749C8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29" name="Picture 1798">
          <a:extLst>
            <a:ext uri="{FF2B5EF4-FFF2-40B4-BE49-F238E27FC236}">
              <a16:creationId xmlns:a16="http://schemas.microsoft.com/office/drawing/2014/main" id="{68F99CDD-ED2B-4E5F-BDFC-E888DCD4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2230" name="Picture 29235">
          <a:extLst>
            <a:ext uri="{FF2B5EF4-FFF2-40B4-BE49-F238E27FC236}">
              <a16:creationId xmlns:a16="http://schemas.microsoft.com/office/drawing/2014/main" id="{7AF1C67F-194D-4D27-821F-D8460642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31" name="Picture 1798">
          <a:extLst>
            <a:ext uri="{FF2B5EF4-FFF2-40B4-BE49-F238E27FC236}">
              <a16:creationId xmlns:a16="http://schemas.microsoft.com/office/drawing/2014/main" id="{464E9B52-149E-4019-A21F-84BB8900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32" name="Picture 1798">
          <a:extLst>
            <a:ext uri="{FF2B5EF4-FFF2-40B4-BE49-F238E27FC236}">
              <a16:creationId xmlns:a16="http://schemas.microsoft.com/office/drawing/2014/main" id="{DBF823D2-BB14-4313-B527-68373815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33" name="Picture 1798">
          <a:extLst>
            <a:ext uri="{FF2B5EF4-FFF2-40B4-BE49-F238E27FC236}">
              <a16:creationId xmlns:a16="http://schemas.microsoft.com/office/drawing/2014/main" id="{A0FB41B6-2661-4C6E-A8EC-78E3FCCA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2234" name="Picture 29235">
          <a:extLst>
            <a:ext uri="{FF2B5EF4-FFF2-40B4-BE49-F238E27FC236}">
              <a16:creationId xmlns:a16="http://schemas.microsoft.com/office/drawing/2014/main" id="{587542F7-55DF-4140-85D4-948262E0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35" name="Picture 1798">
          <a:extLst>
            <a:ext uri="{FF2B5EF4-FFF2-40B4-BE49-F238E27FC236}">
              <a16:creationId xmlns:a16="http://schemas.microsoft.com/office/drawing/2014/main" id="{F7B67183-481A-41FF-B558-DF6E771E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36" name="Picture 1798">
          <a:extLst>
            <a:ext uri="{FF2B5EF4-FFF2-40B4-BE49-F238E27FC236}">
              <a16:creationId xmlns:a16="http://schemas.microsoft.com/office/drawing/2014/main" id="{45810B96-2B6B-41D6-8499-980FD55D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37" name="Picture 1798">
          <a:extLst>
            <a:ext uri="{FF2B5EF4-FFF2-40B4-BE49-F238E27FC236}">
              <a16:creationId xmlns:a16="http://schemas.microsoft.com/office/drawing/2014/main" id="{BAF34316-7C57-43DD-BEAB-EDF0A674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2238" name="Picture 1787">
          <a:extLst>
            <a:ext uri="{FF2B5EF4-FFF2-40B4-BE49-F238E27FC236}">
              <a16:creationId xmlns:a16="http://schemas.microsoft.com/office/drawing/2014/main" id="{00F6141F-6557-43E6-BC09-8417FEB9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39" name="Picture 4273">
          <a:extLst>
            <a:ext uri="{FF2B5EF4-FFF2-40B4-BE49-F238E27FC236}">
              <a16:creationId xmlns:a16="http://schemas.microsoft.com/office/drawing/2014/main" id="{41C0FF3E-A77B-4CE1-9616-9DA4515E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40" name="Picture 1798">
          <a:extLst>
            <a:ext uri="{FF2B5EF4-FFF2-40B4-BE49-F238E27FC236}">
              <a16:creationId xmlns:a16="http://schemas.microsoft.com/office/drawing/2014/main" id="{ED195696-7A29-4E88-916E-2C7F6BAD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41" name="Picture 1798">
          <a:extLst>
            <a:ext uri="{FF2B5EF4-FFF2-40B4-BE49-F238E27FC236}">
              <a16:creationId xmlns:a16="http://schemas.microsoft.com/office/drawing/2014/main" id="{C0A24FAD-5776-4F42-AD65-B4D085F9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42" name="Picture 1798">
          <a:extLst>
            <a:ext uri="{FF2B5EF4-FFF2-40B4-BE49-F238E27FC236}">
              <a16:creationId xmlns:a16="http://schemas.microsoft.com/office/drawing/2014/main" id="{D78829B3-EBD0-4480-BEDC-0B7A0EE6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43" name="Picture 1798">
          <a:extLst>
            <a:ext uri="{FF2B5EF4-FFF2-40B4-BE49-F238E27FC236}">
              <a16:creationId xmlns:a16="http://schemas.microsoft.com/office/drawing/2014/main" id="{310C38E3-2412-4325-9D70-08D186F5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44" name="Picture 1798">
          <a:extLst>
            <a:ext uri="{FF2B5EF4-FFF2-40B4-BE49-F238E27FC236}">
              <a16:creationId xmlns:a16="http://schemas.microsoft.com/office/drawing/2014/main" id="{10BD87A2-8A96-4D7D-81B3-C777866B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2245" name="Picture 29235">
          <a:extLst>
            <a:ext uri="{FF2B5EF4-FFF2-40B4-BE49-F238E27FC236}">
              <a16:creationId xmlns:a16="http://schemas.microsoft.com/office/drawing/2014/main" id="{94332CA8-8C48-4A65-8F1F-13174189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46" name="Picture 1798">
          <a:extLst>
            <a:ext uri="{FF2B5EF4-FFF2-40B4-BE49-F238E27FC236}">
              <a16:creationId xmlns:a16="http://schemas.microsoft.com/office/drawing/2014/main" id="{0EC0C4C8-D7ED-474D-BA6B-9608B34D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47" name="Picture 1798">
          <a:extLst>
            <a:ext uri="{FF2B5EF4-FFF2-40B4-BE49-F238E27FC236}">
              <a16:creationId xmlns:a16="http://schemas.microsoft.com/office/drawing/2014/main" id="{BA625AC9-75DA-427E-9545-EAD2BADB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48" name="Picture 1798">
          <a:extLst>
            <a:ext uri="{FF2B5EF4-FFF2-40B4-BE49-F238E27FC236}">
              <a16:creationId xmlns:a16="http://schemas.microsoft.com/office/drawing/2014/main" id="{4432A462-58AF-49A7-9096-787BDD65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2249" name="Picture 29235">
          <a:extLst>
            <a:ext uri="{FF2B5EF4-FFF2-40B4-BE49-F238E27FC236}">
              <a16:creationId xmlns:a16="http://schemas.microsoft.com/office/drawing/2014/main" id="{A8EEE933-86E7-4982-9C1F-D8843530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50" name="Picture 1798">
          <a:extLst>
            <a:ext uri="{FF2B5EF4-FFF2-40B4-BE49-F238E27FC236}">
              <a16:creationId xmlns:a16="http://schemas.microsoft.com/office/drawing/2014/main" id="{92747990-561B-472B-A46A-55C74632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51" name="Picture 1798">
          <a:extLst>
            <a:ext uri="{FF2B5EF4-FFF2-40B4-BE49-F238E27FC236}">
              <a16:creationId xmlns:a16="http://schemas.microsoft.com/office/drawing/2014/main" id="{DDE2971F-7B16-4E05-919F-EA147F12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52" name="Picture 1798">
          <a:extLst>
            <a:ext uri="{FF2B5EF4-FFF2-40B4-BE49-F238E27FC236}">
              <a16:creationId xmlns:a16="http://schemas.microsoft.com/office/drawing/2014/main" id="{F01B46E4-BB36-41BD-A987-D429D674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2253" name="Picture 29235">
          <a:extLst>
            <a:ext uri="{FF2B5EF4-FFF2-40B4-BE49-F238E27FC236}">
              <a16:creationId xmlns:a16="http://schemas.microsoft.com/office/drawing/2014/main" id="{0BDCA91B-7623-48FE-BC4A-F6F47D53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54" name="Picture 1798">
          <a:extLst>
            <a:ext uri="{FF2B5EF4-FFF2-40B4-BE49-F238E27FC236}">
              <a16:creationId xmlns:a16="http://schemas.microsoft.com/office/drawing/2014/main" id="{619E792B-2684-4944-A645-2FE47A3B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55" name="Picture 1798">
          <a:extLst>
            <a:ext uri="{FF2B5EF4-FFF2-40B4-BE49-F238E27FC236}">
              <a16:creationId xmlns:a16="http://schemas.microsoft.com/office/drawing/2014/main" id="{D2193A7F-A2B1-4E93-AA1E-BD622338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56" name="Picture 1798">
          <a:extLst>
            <a:ext uri="{FF2B5EF4-FFF2-40B4-BE49-F238E27FC236}">
              <a16:creationId xmlns:a16="http://schemas.microsoft.com/office/drawing/2014/main" id="{EE18BDA3-CF0E-4E4C-8511-F4269DAE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2257" name="Picture 29235">
          <a:extLst>
            <a:ext uri="{FF2B5EF4-FFF2-40B4-BE49-F238E27FC236}">
              <a16:creationId xmlns:a16="http://schemas.microsoft.com/office/drawing/2014/main" id="{93EF69AF-AFCE-4917-985B-82CB99AF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58" name="Picture 1798">
          <a:extLst>
            <a:ext uri="{FF2B5EF4-FFF2-40B4-BE49-F238E27FC236}">
              <a16:creationId xmlns:a16="http://schemas.microsoft.com/office/drawing/2014/main" id="{D5F32009-D8EA-4691-8123-AD5FFE8C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59" name="Picture 1798">
          <a:extLst>
            <a:ext uri="{FF2B5EF4-FFF2-40B4-BE49-F238E27FC236}">
              <a16:creationId xmlns:a16="http://schemas.microsoft.com/office/drawing/2014/main" id="{7F5C0BCA-3B43-47F2-8B93-1548954C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60" name="Picture 1798">
          <a:extLst>
            <a:ext uri="{FF2B5EF4-FFF2-40B4-BE49-F238E27FC236}">
              <a16:creationId xmlns:a16="http://schemas.microsoft.com/office/drawing/2014/main" id="{6544FDA0-9BE9-46DF-9D55-D34D97CA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61" name="Picture 1787">
          <a:extLst>
            <a:ext uri="{FF2B5EF4-FFF2-40B4-BE49-F238E27FC236}">
              <a16:creationId xmlns:a16="http://schemas.microsoft.com/office/drawing/2014/main" id="{E71A16C8-7F33-47AF-ADF9-4128DB53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62" name="Picture 1787">
          <a:extLst>
            <a:ext uri="{FF2B5EF4-FFF2-40B4-BE49-F238E27FC236}">
              <a16:creationId xmlns:a16="http://schemas.microsoft.com/office/drawing/2014/main" id="{F6A2CBDD-5C89-4236-9B76-430A9332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63" name="Picture 1798">
          <a:extLst>
            <a:ext uri="{FF2B5EF4-FFF2-40B4-BE49-F238E27FC236}">
              <a16:creationId xmlns:a16="http://schemas.microsoft.com/office/drawing/2014/main" id="{AC0CEC37-AEF7-4322-9228-CC54927C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64" name="Picture 1798">
          <a:extLst>
            <a:ext uri="{FF2B5EF4-FFF2-40B4-BE49-F238E27FC236}">
              <a16:creationId xmlns:a16="http://schemas.microsoft.com/office/drawing/2014/main" id="{CABC4B4B-C0A9-41EE-B29D-786BD536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2265" name="Picture 29235">
          <a:extLst>
            <a:ext uri="{FF2B5EF4-FFF2-40B4-BE49-F238E27FC236}">
              <a16:creationId xmlns:a16="http://schemas.microsoft.com/office/drawing/2014/main" id="{12324BC9-B7FF-4566-9014-C873A507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66" name="Picture 1798">
          <a:extLst>
            <a:ext uri="{FF2B5EF4-FFF2-40B4-BE49-F238E27FC236}">
              <a16:creationId xmlns:a16="http://schemas.microsoft.com/office/drawing/2014/main" id="{BD13C3E0-713B-4CFB-A5DB-68A430E0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67" name="Picture 1798">
          <a:extLst>
            <a:ext uri="{FF2B5EF4-FFF2-40B4-BE49-F238E27FC236}">
              <a16:creationId xmlns:a16="http://schemas.microsoft.com/office/drawing/2014/main" id="{62A54918-FEF0-43B8-B017-C64171A3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68" name="Picture 1798">
          <a:extLst>
            <a:ext uri="{FF2B5EF4-FFF2-40B4-BE49-F238E27FC236}">
              <a16:creationId xmlns:a16="http://schemas.microsoft.com/office/drawing/2014/main" id="{53F8FD23-B9ED-421B-BAC9-BC6A48CC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2269" name="Picture 29235">
          <a:extLst>
            <a:ext uri="{FF2B5EF4-FFF2-40B4-BE49-F238E27FC236}">
              <a16:creationId xmlns:a16="http://schemas.microsoft.com/office/drawing/2014/main" id="{76A1898D-51CC-4AF2-96DB-6566CFB6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70" name="Picture 1798">
          <a:extLst>
            <a:ext uri="{FF2B5EF4-FFF2-40B4-BE49-F238E27FC236}">
              <a16:creationId xmlns:a16="http://schemas.microsoft.com/office/drawing/2014/main" id="{40081C6C-0AF0-49BE-A73B-DD0F2727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71" name="Picture 1798">
          <a:extLst>
            <a:ext uri="{FF2B5EF4-FFF2-40B4-BE49-F238E27FC236}">
              <a16:creationId xmlns:a16="http://schemas.microsoft.com/office/drawing/2014/main" id="{83785ADA-29A5-4A3A-A47F-9061D033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72" name="Picture 1798">
          <a:extLst>
            <a:ext uri="{FF2B5EF4-FFF2-40B4-BE49-F238E27FC236}">
              <a16:creationId xmlns:a16="http://schemas.microsoft.com/office/drawing/2014/main" id="{9B8EE0D5-08D6-41E7-9764-CC854351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2273" name="Picture 1787">
          <a:extLst>
            <a:ext uri="{FF2B5EF4-FFF2-40B4-BE49-F238E27FC236}">
              <a16:creationId xmlns:a16="http://schemas.microsoft.com/office/drawing/2014/main" id="{723879D4-C4F2-44D0-8AE6-F2B20B7C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74" name="Picture 1798">
          <a:extLst>
            <a:ext uri="{FF2B5EF4-FFF2-40B4-BE49-F238E27FC236}">
              <a16:creationId xmlns:a16="http://schemas.microsoft.com/office/drawing/2014/main" id="{3D97CCFE-34F6-40E7-AEDD-FECB8B8F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75" name="Picture 1798">
          <a:extLst>
            <a:ext uri="{FF2B5EF4-FFF2-40B4-BE49-F238E27FC236}">
              <a16:creationId xmlns:a16="http://schemas.microsoft.com/office/drawing/2014/main" id="{1FB9AA63-F885-483B-B962-667EDC3B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2276" name="Picture 29235">
          <a:extLst>
            <a:ext uri="{FF2B5EF4-FFF2-40B4-BE49-F238E27FC236}">
              <a16:creationId xmlns:a16="http://schemas.microsoft.com/office/drawing/2014/main" id="{D51C2F7B-DC76-4FB5-AD26-ABCCBEA8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77" name="Picture 1798">
          <a:extLst>
            <a:ext uri="{FF2B5EF4-FFF2-40B4-BE49-F238E27FC236}">
              <a16:creationId xmlns:a16="http://schemas.microsoft.com/office/drawing/2014/main" id="{3F345E10-6BE7-4DE5-8870-77722367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78" name="Picture 1798">
          <a:extLst>
            <a:ext uri="{FF2B5EF4-FFF2-40B4-BE49-F238E27FC236}">
              <a16:creationId xmlns:a16="http://schemas.microsoft.com/office/drawing/2014/main" id="{8B41EDB9-4989-4CAC-8202-73294426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79" name="Picture 1798">
          <a:extLst>
            <a:ext uri="{FF2B5EF4-FFF2-40B4-BE49-F238E27FC236}">
              <a16:creationId xmlns:a16="http://schemas.microsoft.com/office/drawing/2014/main" id="{942C755F-1771-4A12-81CA-CB538AF8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2280" name="Picture 29235">
          <a:extLst>
            <a:ext uri="{FF2B5EF4-FFF2-40B4-BE49-F238E27FC236}">
              <a16:creationId xmlns:a16="http://schemas.microsoft.com/office/drawing/2014/main" id="{AEEF46C3-9143-4E71-90FE-17968F6A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81" name="Picture 1798">
          <a:extLst>
            <a:ext uri="{FF2B5EF4-FFF2-40B4-BE49-F238E27FC236}">
              <a16:creationId xmlns:a16="http://schemas.microsoft.com/office/drawing/2014/main" id="{0F5AE36D-6641-4D44-9AB9-164075F8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82" name="Picture 1798">
          <a:extLst>
            <a:ext uri="{FF2B5EF4-FFF2-40B4-BE49-F238E27FC236}">
              <a16:creationId xmlns:a16="http://schemas.microsoft.com/office/drawing/2014/main" id="{742A1B9A-4E67-4577-B48D-37103356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83" name="Picture 1798">
          <a:extLst>
            <a:ext uri="{FF2B5EF4-FFF2-40B4-BE49-F238E27FC236}">
              <a16:creationId xmlns:a16="http://schemas.microsoft.com/office/drawing/2014/main" id="{C123C76C-6E3E-480F-BDAE-41AE35DD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284" name="Picture 1787">
          <a:extLst>
            <a:ext uri="{FF2B5EF4-FFF2-40B4-BE49-F238E27FC236}">
              <a16:creationId xmlns:a16="http://schemas.microsoft.com/office/drawing/2014/main" id="{AA58C0C5-E382-461C-B534-D84D27EF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285" name="Picture 4273">
          <a:extLst>
            <a:ext uri="{FF2B5EF4-FFF2-40B4-BE49-F238E27FC236}">
              <a16:creationId xmlns:a16="http://schemas.microsoft.com/office/drawing/2014/main" id="{F4830955-CDD2-4B73-A363-663AFF71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286" name="Picture 1798">
          <a:extLst>
            <a:ext uri="{FF2B5EF4-FFF2-40B4-BE49-F238E27FC236}">
              <a16:creationId xmlns:a16="http://schemas.microsoft.com/office/drawing/2014/main" id="{C6E98AA0-DFE1-441A-97E4-B4D543C9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287" name="Picture 1798">
          <a:extLst>
            <a:ext uri="{FF2B5EF4-FFF2-40B4-BE49-F238E27FC236}">
              <a16:creationId xmlns:a16="http://schemas.microsoft.com/office/drawing/2014/main" id="{8F3F19CA-68A8-4163-BDFC-11C60228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288" name="Picture 1798">
          <a:extLst>
            <a:ext uri="{FF2B5EF4-FFF2-40B4-BE49-F238E27FC236}">
              <a16:creationId xmlns:a16="http://schemas.microsoft.com/office/drawing/2014/main" id="{9FA079A0-37F1-43DC-90B0-59D0DC74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289" name="Picture 1798">
          <a:extLst>
            <a:ext uri="{FF2B5EF4-FFF2-40B4-BE49-F238E27FC236}">
              <a16:creationId xmlns:a16="http://schemas.microsoft.com/office/drawing/2014/main" id="{84C12D60-A387-492A-BA5D-8BB5643C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290" name="Picture 1798">
          <a:extLst>
            <a:ext uri="{FF2B5EF4-FFF2-40B4-BE49-F238E27FC236}">
              <a16:creationId xmlns:a16="http://schemas.microsoft.com/office/drawing/2014/main" id="{E96ADF2E-B08C-42B5-89F8-C1E361D0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2291" name="Picture 29235">
          <a:extLst>
            <a:ext uri="{FF2B5EF4-FFF2-40B4-BE49-F238E27FC236}">
              <a16:creationId xmlns:a16="http://schemas.microsoft.com/office/drawing/2014/main" id="{257CB855-0A90-427A-8184-1273CE08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292" name="Picture 1798">
          <a:extLst>
            <a:ext uri="{FF2B5EF4-FFF2-40B4-BE49-F238E27FC236}">
              <a16:creationId xmlns:a16="http://schemas.microsoft.com/office/drawing/2014/main" id="{9D8E84C4-9F54-49AA-8A24-4C15BDEF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293" name="Picture 1798">
          <a:extLst>
            <a:ext uri="{FF2B5EF4-FFF2-40B4-BE49-F238E27FC236}">
              <a16:creationId xmlns:a16="http://schemas.microsoft.com/office/drawing/2014/main" id="{422EA359-E6F9-4557-9257-B35169C0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294" name="Picture 1798">
          <a:extLst>
            <a:ext uri="{FF2B5EF4-FFF2-40B4-BE49-F238E27FC236}">
              <a16:creationId xmlns:a16="http://schemas.microsoft.com/office/drawing/2014/main" id="{C10FD0B0-BB52-40B3-8DEB-836EA304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2295" name="Picture 29235">
          <a:extLst>
            <a:ext uri="{FF2B5EF4-FFF2-40B4-BE49-F238E27FC236}">
              <a16:creationId xmlns:a16="http://schemas.microsoft.com/office/drawing/2014/main" id="{A8CFE007-2BC7-4B25-A429-8BA8078B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296" name="Picture 1798">
          <a:extLst>
            <a:ext uri="{FF2B5EF4-FFF2-40B4-BE49-F238E27FC236}">
              <a16:creationId xmlns:a16="http://schemas.microsoft.com/office/drawing/2014/main" id="{E2B83985-393C-4667-861D-8D083E8E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297" name="Picture 1798">
          <a:extLst>
            <a:ext uri="{FF2B5EF4-FFF2-40B4-BE49-F238E27FC236}">
              <a16:creationId xmlns:a16="http://schemas.microsoft.com/office/drawing/2014/main" id="{7B1D3F9C-DEF0-4C7F-8EFD-2760189F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298" name="Picture 1798">
          <a:extLst>
            <a:ext uri="{FF2B5EF4-FFF2-40B4-BE49-F238E27FC236}">
              <a16:creationId xmlns:a16="http://schemas.microsoft.com/office/drawing/2014/main" id="{C2089F12-9F12-4907-BFC1-B90793AD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2299" name="Picture 29235">
          <a:extLst>
            <a:ext uri="{FF2B5EF4-FFF2-40B4-BE49-F238E27FC236}">
              <a16:creationId xmlns:a16="http://schemas.microsoft.com/office/drawing/2014/main" id="{ADF36037-79E9-404B-A1D5-05A04F36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00" name="Picture 1798">
          <a:extLst>
            <a:ext uri="{FF2B5EF4-FFF2-40B4-BE49-F238E27FC236}">
              <a16:creationId xmlns:a16="http://schemas.microsoft.com/office/drawing/2014/main" id="{E783C782-50AA-4963-8439-930A742C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01" name="Picture 1798">
          <a:extLst>
            <a:ext uri="{FF2B5EF4-FFF2-40B4-BE49-F238E27FC236}">
              <a16:creationId xmlns:a16="http://schemas.microsoft.com/office/drawing/2014/main" id="{24C545A7-3976-40EE-ADF9-95363658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02" name="Picture 1798">
          <a:extLst>
            <a:ext uri="{FF2B5EF4-FFF2-40B4-BE49-F238E27FC236}">
              <a16:creationId xmlns:a16="http://schemas.microsoft.com/office/drawing/2014/main" id="{FA308572-A2C7-42EB-8C6A-1C15A92E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2303" name="Picture 29235">
          <a:extLst>
            <a:ext uri="{FF2B5EF4-FFF2-40B4-BE49-F238E27FC236}">
              <a16:creationId xmlns:a16="http://schemas.microsoft.com/office/drawing/2014/main" id="{780D8174-F0BF-4A53-972A-85803917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04" name="Picture 1798">
          <a:extLst>
            <a:ext uri="{FF2B5EF4-FFF2-40B4-BE49-F238E27FC236}">
              <a16:creationId xmlns:a16="http://schemas.microsoft.com/office/drawing/2014/main" id="{FAE8D2F5-56AC-44AB-840A-7482EB4C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05" name="Picture 1798">
          <a:extLst>
            <a:ext uri="{FF2B5EF4-FFF2-40B4-BE49-F238E27FC236}">
              <a16:creationId xmlns:a16="http://schemas.microsoft.com/office/drawing/2014/main" id="{736D95EF-DE4A-4DA2-9DA4-CA7CAB5F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06" name="Picture 1798">
          <a:extLst>
            <a:ext uri="{FF2B5EF4-FFF2-40B4-BE49-F238E27FC236}">
              <a16:creationId xmlns:a16="http://schemas.microsoft.com/office/drawing/2014/main" id="{679C2C8A-DCA8-4D04-911E-60F299A4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07" name="Picture 1787">
          <a:extLst>
            <a:ext uri="{FF2B5EF4-FFF2-40B4-BE49-F238E27FC236}">
              <a16:creationId xmlns:a16="http://schemas.microsoft.com/office/drawing/2014/main" id="{B8D3F8EE-787F-4EE4-A602-E94A19B8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08" name="Picture 1787">
          <a:extLst>
            <a:ext uri="{FF2B5EF4-FFF2-40B4-BE49-F238E27FC236}">
              <a16:creationId xmlns:a16="http://schemas.microsoft.com/office/drawing/2014/main" id="{1885C7B9-C674-438A-8D44-3CD96BFE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09" name="Picture 1798">
          <a:extLst>
            <a:ext uri="{FF2B5EF4-FFF2-40B4-BE49-F238E27FC236}">
              <a16:creationId xmlns:a16="http://schemas.microsoft.com/office/drawing/2014/main" id="{C1E865CB-274A-413A-A328-7E3ABF20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10" name="Picture 1798">
          <a:extLst>
            <a:ext uri="{FF2B5EF4-FFF2-40B4-BE49-F238E27FC236}">
              <a16:creationId xmlns:a16="http://schemas.microsoft.com/office/drawing/2014/main" id="{240127E2-F820-4EA5-B8FE-EACD92E0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2311" name="Picture 29235">
          <a:extLst>
            <a:ext uri="{FF2B5EF4-FFF2-40B4-BE49-F238E27FC236}">
              <a16:creationId xmlns:a16="http://schemas.microsoft.com/office/drawing/2014/main" id="{60E7F378-DE12-46E5-8DAB-3D2CAA90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12" name="Picture 1798">
          <a:extLst>
            <a:ext uri="{FF2B5EF4-FFF2-40B4-BE49-F238E27FC236}">
              <a16:creationId xmlns:a16="http://schemas.microsoft.com/office/drawing/2014/main" id="{25BCE1D5-A2B1-4CAE-BE98-FD7E7C8B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13" name="Picture 1798">
          <a:extLst>
            <a:ext uri="{FF2B5EF4-FFF2-40B4-BE49-F238E27FC236}">
              <a16:creationId xmlns:a16="http://schemas.microsoft.com/office/drawing/2014/main" id="{2C726BF1-F19B-44B5-8836-7B4A5D64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14" name="Picture 1798">
          <a:extLst>
            <a:ext uri="{FF2B5EF4-FFF2-40B4-BE49-F238E27FC236}">
              <a16:creationId xmlns:a16="http://schemas.microsoft.com/office/drawing/2014/main" id="{F07C9B98-E203-47FC-91FE-DE817161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2315" name="Picture 29235">
          <a:extLst>
            <a:ext uri="{FF2B5EF4-FFF2-40B4-BE49-F238E27FC236}">
              <a16:creationId xmlns:a16="http://schemas.microsoft.com/office/drawing/2014/main" id="{2B000BA6-30ED-4D78-8975-85A5A7A1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16" name="Picture 1798">
          <a:extLst>
            <a:ext uri="{FF2B5EF4-FFF2-40B4-BE49-F238E27FC236}">
              <a16:creationId xmlns:a16="http://schemas.microsoft.com/office/drawing/2014/main" id="{321688AD-3FEC-4C92-A7DC-52F013A8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17" name="Picture 1798">
          <a:extLst>
            <a:ext uri="{FF2B5EF4-FFF2-40B4-BE49-F238E27FC236}">
              <a16:creationId xmlns:a16="http://schemas.microsoft.com/office/drawing/2014/main" id="{327AB3CA-64BE-48FE-BCC3-559C088F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18" name="Picture 1798">
          <a:extLst>
            <a:ext uri="{FF2B5EF4-FFF2-40B4-BE49-F238E27FC236}">
              <a16:creationId xmlns:a16="http://schemas.microsoft.com/office/drawing/2014/main" id="{99B61F4B-22D5-4074-ABDF-94074DDF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19" name="Picture 1787">
          <a:extLst>
            <a:ext uri="{FF2B5EF4-FFF2-40B4-BE49-F238E27FC236}">
              <a16:creationId xmlns:a16="http://schemas.microsoft.com/office/drawing/2014/main" id="{CCF03821-2C8F-460D-8DA7-24EEF53F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20" name="Picture 1798">
          <a:extLst>
            <a:ext uri="{FF2B5EF4-FFF2-40B4-BE49-F238E27FC236}">
              <a16:creationId xmlns:a16="http://schemas.microsoft.com/office/drawing/2014/main" id="{19F437C6-FC97-4F29-922F-C68A5E6A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21" name="Picture 1798">
          <a:extLst>
            <a:ext uri="{FF2B5EF4-FFF2-40B4-BE49-F238E27FC236}">
              <a16:creationId xmlns:a16="http://schemas.microsoft.com/office/drawing/2014/main" id="{A38CFAEC-AB9A-458A-90C8-6F572AE4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2322" name="Picture 29235">
          <a:extLst>
            <a:ext uri="{FF2B5EF4-FFF2-40B4-BE49-F238E27FC236}">
              <a16:creationId xmlns:a16="http://schemas.microsoft.com/office/drawing/2014/main" id="{39931EB9-5E63-4386-A90C-220BF8B6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23" name="Picture 1798">
          <a:extLst>
            <a:ext uri="{FF2B5EF4-FFF2-40B4-BE49-F238E27FC236}">
              <a16:creationId xmlns:a16="http://schemas.microsoft.com/office/drawing/2014/main" id="{DBA7D2D4-512D-4142-BDED-79A625DE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24" name="Picture 1798">
          <a:extLst>
            <a:ext uri="{FF2B5EF4-FFF2-40B4-BE49-F238E27FC236}">
              <a16:creationId xmlns:a16="http://schemas.microsoft.com/office/drawing/2014/main" id="{426715C2-4441-4141-8418-2EE77524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25" name="Picture 1798">
          <a:extLst>
            <a:ext uri="{FF2B5EF4-FFF2-40B4-BE49-F238E27FC236}">
              <a16:creationId xmlns:a16="http://schemas.microsoft.com/office/drawing/2014/main" id="{091355BF-0BD8-4740-8328-1295DCE7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2326" name="Picture 29235">
          <a:extLst>
            <a:ext uri="{FF2B5EF4-FFF2-40B4-BE49-F238E27FC236}">
              <a16:creationId xmlns:a16="http://schemas.microsoft.com/office/drawing/2014/main" id="{D82EC0B5-4981-494E-972A-5BF44E55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27" name="Picture 1798">
          <a:extLst>
            <a:ext uri="{FF2B5EF4-FFF2-40B4-BE49-F238E27FC236}">
              <a16:creationId xmlns:a16="http://schemas.microsoft.com/office/drawing/2014/main" id="{BB06DCAE-622B-43B5-A921-EBD59A3B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28" name="Picture 1798">
          <a:extLst>
            <a:ext uri="{FF2B5EF4-FFF2-40B4-BE49-F238E27FC236}">
              <a16:creationId xmlns:a16="http://schemas.microsoft.com/office/drawing/2014/main" id="{7C34331F-D6FA-4E94-BAC7-96FB05CA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29" name="Picture 1798">
          <a:extLst>
            <a:ext uri="{FF2B5EF4-FFF2-40B4-BE49-F238E27FC236}">
              <a16:creationId xmlns:a16="http://schemas.microsoft.com/office/drawing/2014/main" id="{FD48E956-6476-4696-BBE8-09430891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30" name="Picture 1787">
          <a:extLst>
            <a:ext uri="{FF2B5EF4-FFF2-40B4-BE49-F238E27FC236}">
              <a16:creationId xmlns:a16="http://schemas.microsoft.com/office/drawing/2014/main" id="{DC6CDAA9-84E1-45D6-8C00-3190FAB0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31" name="Picture 4273">
          <a:extLst>
            <a:ext uri="{FF2B5EF4-FFF2-40B4-BE49-F238E27FC236}">
              <a16:creationId xmlns:a16="http://schemas.microsoft.com/office/drawing/2014/main" id="{FC25E19A-EE12-4653-A501-E58ECAE6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32" name="Picture 1798">
          <a:extLst>
            <a:ext uri="{FF2B5EF4-FFF2-40B4-BE49-F238E27FC236}">
              <a16:creationId xmlns:a16="http://schemas.microsoft.com/office/drawing/2014/main" id="{525AF1AF-D948-44E2-A788-E03F4778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33" name="Picture 1798">
          <a:extLst>
            <a:ext uri="{FF2B5EF4-FFF2-40B4-BE49-F238E27FC236}">
              <a16:creationId xmlns:a16="http://schemas.microsoft.com/office/drawing/2014/main" id="{D004B488-6F7B-4803-9315-A3647667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34" name="Picture 1798">
          <a:extLst>
            <a:ext uri="{FF2B5EF4-FFF2-40B4-BE49-F238E27FC236}">
              <a16:creationId xmlns:a16="http://schemas.microsoft.com/office/drawing/2014/main" id="{6DA9AB99-3FBB-44B9-B668-099D528C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35" name="Picture 1798">
          <a:extLst>
            <a:ext uri="{FF2B5EF4-FFF2-40B4-BE49-F238E27FC236}">
              <a16:creationId xmlns:a16="http://schemas.microsoft.com/office/drawing/2014/main" id="{4A588A00-EF95-40C3-9B79-C2FBFDDC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36" name="Picture 1798">
          <a:extLst>
            <a:ext uri="{FF2B5EF4-FFF2-40B4-BE49-F238E27FC236}">
              <a16:creationId xmlns:a16="http://schemas.microsoft.com/office/drawing/2014/main" id="{2617C0D2-1668-485A-BA6F-8FC1F86E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2337" name="Picture 29235">
          <a:extLst>
            <a:ext uri="{FF2B5EF4-FFF2-40B4-BE49-F238E27FC236}">
              <a16:creationId xmlns:a16="http://schemas.microsoft.com/office/drawing/2014/main" id="{59C181E5-85E0-42D1-881E-F0DE8903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38" name="Picture 1798">
          <a:extLst>
            <a:ext uri="{FF2B5EF4-FFF2-40B4-BE49-F238E27FC236}">
              <a16:creationId xmlns:a16="http://schemas.microsoft.com/office/drawing/2014/main" id="{878CA1F6-CD9F-4866-99A9-1A08B4E3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39" name="Picture 1798">
          <a:extLst>
            <a:ext uri="{FF2B5EF4-FFF2-40B4-BE49-F238E27FC236}">
              <a16:creationId xmlns:a16="http://schemas.microsoft.com/office/drawing/2014/main" id="{A1E9BD31-951B-4A92-BAAA-71541059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40" name="Picture 1798">
          <a:extLst>
            <a:ext uri="{FF2B5EF4-FFF2-40B4-BE49-F238E27FC236}">
              <a16:creationId xmlns:a16="http://schemas.microsoft.com/office/drawing/2014/main" id="{6C1BE8A1-CE32-4E01-9B40-E0EEC762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19050</xdr:rowOff>
    </xdr:to>
    <xdr:pic>
      <xdr:nvPicPr>
        <xdr:cNvPr id="2341" name="Picture 29235">
          <a:extLst>
            <a:ext uri="{FF2B5EF4-FFF2-40B4-BE49-F238E27FC236}">
              <a16:creationId xmlns:a16="http://schemas.microsoft.com/office/drawing/2014/main" id="{C1CA6181-DC14-4869-8F3A-C2815F0D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42" name="Picture 1798">
          <a:extLst>
            <a:ext uri="{FF2B5EF4-FFF2-40B4-BE49-F238E27FC236}">
              <a16:creationId xmlns:a16="http://schemas.microsoft.com/office/drawing/2014/main" id="{FF446499-2A99-49D2-85C2-070F8971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43" name="Picture 1798">
          <a:extLst>
            <a:ext uri="{FF2B5EF4-FFF2-40B4-BE49-F238E27FC236}">
              <a16:creationId xmlns:a16="http://schemas.microsoft.com/office/drawing/2014/main" id="{C00461A8-5971-4CD2-88EC-53FA65EF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44" name="Picture 1798">
          <a:extLst>
            <a:ext uri="{FF2B5EF4-FFF2-40B4-BE49-F238E27FC236}">
              <a16:creationId xmlns:a16="http://schemas.microsoft.com/office/drawing/2014/main" id="{78A131E6-71C8-4EC1-A462-EC5206FC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2345" name="Picture 29235">
          <a:extLst>
            <a:ext uri="{FF2B5EF4-FFF2-40B4-BE49-F238E27FC236}">
              <a16:creationId xmlns:a16="http://schemas.microsoft.com/office/drawing/2014/main" id="{9667DDEF-9E3A-4EBA-907C-854389FF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46" name="Picture 1798">
          <a:extLst>
            <a:ext uri="{FF2B5EF4-FFF2-40B4-BE49-F238E27FC236}">
              <a16:creationId xmlns:a16="http://schemas.microsoft.com/office/drawing/2014/main" id="{4A5889B2-EF47-4E95-855A-CCDEFAEA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47" name="Picture 1798">
          <a:extLst>
            <a:ext uri="{FF2B5EF4-FFF2-40B4-BE49-F238E27FC236}">
              <a16:creationId xmlns:a16="http://schemas.microsoft.com/office/drawing/2014/main" id="{51BFEC9E-5EDD-44BD-AC3C-87CCEBBD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48" name="Picture 1798">
          <a:extLst>
            <a:ext uri="{FF2B5EF4-FFF2-40B4-BE49-F238E27FC236}">
              <a16:creationId xmlns:a16="http://schemas.microsoft.com/office/drawing/2014/main" id="{C700FC82-D050-44C4-B15B-45E1C5DE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19050</xdr:rowOff>
    </xdr:to>
    <xdr:pic>
      <xdr:nvPicPr>
        <xdr:cNvPr id="2349" name="Picture 29235">
          <a:extLst>
            <a:ext uri="{FF2B5EF4-FFF2-40B4-BE49-F238E27FC236}">
              <a16:creationId xmlns:a16="http://schemas.microsoft.com/office/drawing/2014/main" id="{BCE2AA67-C3AF-4D42-AC59-49B7E9C7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50" name="Picture 1798">
          <a:extLst>
            <a:ext uri="{FF2B5EF4-FFF2-40B4-BE49-F238E27FC236}">
              <a16:creationId xmlns:a16="http://schemas.microsoft.com/office/drawing/2014/main" id="{9E64EEA2-A631-4A7F-9899-8C655BB8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51" name="Picture 1798">
          <a:extLst>
            <a:ext uri="{FF2B5EF4-FFF2-40B4-BE49-F238E27FC236}">
              <a16:creationId xmlns:a16="http://schemas.microsoft.com/office/drawing/2014/main" id="{1B583369-A7FE-458C-BF64-088008F5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52" name="Picture 1798">
          <a:extLst>
            <a:ext uri="{FF2B5EF4-FFF2-40B4-BE49-F238E27FC236}">
              <a16:creationId xmlns:a16="http://schemas.microsoft.com/office/drawing/2014/main" id="{DD05C96C-76BA-4DF7-9964-340EBF5E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53" name="Picture 1787">
          <a:extLst>
            <a:ext uri="{FF2B5EF4-FFF2-40B4-BE49-F238E27FC236}">
              <a16:creationId xmlns:a16="http://schemas.microsoft.com/office/drawing/2014/main" id="{AB7CB3E8-96ED-40C6-9BB2-DA31BB89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54" name="Picture 1787">
          <a:extLst>
            <a:ext uri="{FF2B5EF4-FFF2-40B4-BE49-F238E27FC236}">
              <a16:creationId xmlns:a16="http://schemas.microsoft.com/office/drawing/2014/main" id="{BBCF8811-4869-4F55-B05F-C8802F8D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55" name="Picture 1798">
          <a:extLst>
            <a:ext uri="{FF2B5EF4-FFF2-40B4-BE49-F238E27FC236}">
              <a16:creationId xmlns:a16="http://schemas.microsoft.com/office/drawing/2014/main" id="{9BEE07CD-06DC-4192-BABE-6999FE32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56" name="Picture 1798">
          <a:extLst>
            <a:ext uri="{FF2B5EF4-FFF2-40B4-BE49-F238E27FC236}">
              <a16:creationId xmlns:a16="http://schemas.microsoft.com/office/drawing/2014/main" id="{C0DDB542-1525-480F-9BD8-B5BC85FC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2357" name="Picture 29235">
          <a:extLst>
            <a:ext uri="{FF2B5EF4-FFF2-40B4-BE49-F238E27FC236}">
              <a16:creationId xmlns:a16="http://schemas.microsoft.com/office/drawing/2014/main" id="{3CD6A126-4127-4CAA-8523-007DF4E9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58" name="Picture 1798">
          <a:extLst>
            <a:ext uri="{FF2B5EF4-FFF2-40B4-BE49-F238E27FC236}">
              <a16:creationId xmlns:a16="http://schemas.microsoft.com/office/drawing/2014/main" id="{243A9006-C3E2-48FB-BA31-661DAC55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59" name="Picture 1798">
          <a:extLst>
            <a:ext uri="{FF2B5EF4-FFF2-40B4-BE49-F238E27FC236}">
              <a16:creationId xmlns:a16="http://schemas.microsoft.com/office/drawing/2014/main" id="{8D61BC44-D2FE-4936-8070-24089D13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60" name="Picture 1798">
          <a:extLst>
            <a:ext uri="{FF2B5EF4-FFF2-40B4-BE49-F238E27FC236}">
              <a16:creationId xmlns:a16="http://schemas.microsoft.com/office/drawing/2014/main" id="{440BEB3E-FFC2-41CC-BD6B-B6C98774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2361" name="Picture 29235">
          <a:extLst>
            <a:ext uri="{FF2B5EF4-FFF2-40B4-BE49-F238E27FC236}">
              <a16:creationId xmlns:a16="http://schemas.microsoft.com/office/drawing/2014/main" id="{A2E8280B-9179-4EA7-A360-47EC5C6F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62" name="Picture 1798">
          <a:extLst>
            <a:ext uri="{FF2B5EF4-FFF2-40B4-BE49-F238E27FC236}">
              <a16:creationId xmlns:a16="http://schemas.microsoft.com/office/drawing/2014/main" id="{37113DD0-A084-4FF8-A92A-24BD8C53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63" name="Picture 1798">
          <a:extLst>
            <a:ext uri="{FF2B5EF4-FFF2-40B4-BE49-F238E27FC236}">
              <a16:creationId xmlns:a16="http://schemas.microsoft.com/office/drawing/2014/main" id="{3807E24A-A5E4-4751-8B60-F32438A2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64" name="Picture 1798">
          <a:extLst>
            <a:ext uri="{FF2B5EF4-FFF2-40B4-BE49-F238E27FC236}">
              <a16:creationId xmlns:a16="http://schemas.microsoft.com/office/drawing/2014/main" id="{38590FEB-4AA1-4C22-A91A-2BED1554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65" name="Picture 1787">
          <a:extLst>
            <a:ext uri="{FF2B5EF4-FFF2-40B4-BE49-F238E27FC236}">
              <a16:creationId xmlns:a16="http://schemas.microsoft.com/office/drawing/2014/main" id="{9C6310CF-3A96-414C-8247-F6A3A250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66" name="Picture 1798">
          <a:extLst>
            <a:ext uri="{FF2B5EF4-FFF2-40B4-BE49-F238E27FC236}">
              <a16:creationId xmlns:a16="http://schemas.microsoft.com/office/drawing/2014/main" id="{86AC54C6-FC3D-4617-BC0F-DA5C4898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67" name="Picture 1798">
          <a:extLst>
            <a:ext uri="{FF2B5EF4-FFF2-40B4-BE49-F238E27FC236}">
              <a16:creationId xmlns:a16="http://schemas.microsoft.com/office/drawing/2014/main" id="{1F5E7261-237D-4F89-BF20-9C2766B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19050</xdr:rowOff>
    </xdr:to>
    <xdr:pic>
      <xdr:nvPicPr>
        <xdr:cNvPr id="2368" name="Picture 29235">
          <a:extLst>
            <a:ext uri="{FF2B5EF4-FFF2-40B4-BE49-F238E27FC236}">
              <a16:creationId xmlns:a16="http://schemas.microsoft.com/office/drawing/2014/main" id="{9A86C5F3-7FF2-4B6F-86E2-F66567F6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69" name="Picture 1798">
          <a:extLst>
            <a:ext uri="{FF2B5EF4-FFF2-40B4-BE49-F238E27FC236}">
              <a16:creationId xmlns:a16="http://schemas.microsoft.com/office/drawing/2014/main" id="{E09F7D58-A0AE-48DA-AF1A-4D6B7714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70" name="Picture 1798">
          <a:extLst>
            <a:ext uri="{FF2B5EF4-FFF2-40B4-BE49-F238E27FC236}">
              <a16:creationId xmlns:a16="http://schemas.microsoft.com/office/drawing/2014/main" id="{431CAB85-C9E3-4C39-B9D6-86F19A19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71" name="Picture 1798">
          <a:extLst>
            <a:ext uri="{FF2B5EF4-FFF2-40B4-BE49-F238E27FC236}">
              <a16:creationId xmlns:a16="http://schemas.microsoft.com/office/drawing/2014/main" id="{59B66C7F-3E89-47B4-B73C-B15BDFB4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19050</xdr:rowOff>
    </xdr:to>
    <xdr:pic>
      <xdr:nvPicPr>
        <xdr:cNvPr id="2372" name="Picture 29235">
          <a:extLst>
            <a:ext uri="{FF2B5EF4-FFF2-40B4-BE49-F238E27FC236}">
              <a16:creationId xmlns:a16="http://schemas.microsoft.com/office/drawing/2014/main" id="{C3525931-D09F-45E2-A160-763DDB45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73" name="Picture 1798">
          <a:extLst>
            <a:ext uri="{FF2B5EF4-FFF2-40B4-BE49-F238E27FC236}">
              <a16:creationId xmlns:a16="http://schemas.microsoft.com/office/drawing/2014/main" id="{80DA85CA-46C9-410E-B93B-8094B6F9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74" name="Picture 1798">
          <a:extLst>
            <a:ext uri="{FF2B5EF4-FFF2-40B4-BE49-F238E27FC236}">
              <a16:creationId xmlns:a16="http://schemas.microsoft.com/office/drawing/2014/main" id="{F80C0991-3524-446D-BDC3-6B83989C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75" name="Picture 1798">
          <a:extLst>
            <a:ext uri="{FF2B5EF4-FFF2-40B4-BE49-F238E27FC236}">
              <a16:creationId xmlns:a16="http://schemas.microsoft.com/office/drawing/2014/main" id="{A9BC23EA-3FDD-43D8-8DE3-5E5C5899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76" name="Picture 1787">
          <a:extLst>
            <a:ext uri="{FF2B5EF4-FFF2-40B4-BE49-F238E27FC236}">
              <a16:creationId xmlns:a16="http://schemas.microsoft.com/office/drawing/2014/main" id="{22DDBA68-A82B-4ED2-A53A-A02F1399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77" name="Picture 4273">
          <a:extLst>
            <a:ext uri="{FF2B5EF4-FFF2-40B4-BE49-F238E27FC236}">
              <a16:creationId xmlns:a16="http://schemas.microsoft.com/office/drawing/2014/main" id="{0AF5FF06-0034-4E4E-B16D-65A3F7A6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78" name="Picture 1798">
          <a:extLst>
            <a:ext uri="{FF2B5EF4-FFF2-40B4-BE49-F238E27FC236}">
              <a16:creationId xmlns:a16="http://schemas.microsoft.com/office/drawing/2014/main" id="{66FBF3D0-32A4-4606-8F3D-EE962A64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79" name="Picture 1798">
          <a:extLst>
            <a:ext uri="{FF2B5EF4-FFF2-40B4-BE49-F238E27FC236}">
              <a16:creationId xmlns:a16="http://schemas.microsoft.com/office/drawing/2014/main" id="{C980F4D9-26AB-4FED-973B-1C9A8E0B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80" name="Picture 1798">
          <a:extLst>
            <a:ext uri="{FF2B5EF4-FFF2-40B4-BE49-F238E27FC236}">
              <a16:creationId xmlns:a16="http://schemas.microsoft.com/office/drawing/2014/main" id="{A5EA19CF-E9AE-4622-9BEE-B5C1E366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81" name="Picture 1798">
          <a:extLst>
            <a:ext uri="{FF2B5EF4-FFF2-40B4-BE49-F238E27FC236}">
              <a16:creationId xmlns:a16="http://schemas.microsoft.com/office/drawing/2014/main" id="{EF0AB6ED-D6AD-4A4C-A282-4D7EE81B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82" name="Picture 1798">
          <a:extLst>
            <a:ext uri="{FF2B5EF4-FFF2-40B4-BE49-F238E27FC236}">
              <a16:creationId xmlns:a16="http://schemas.microsoft.com/office/drawing/2014/main" id="{7973944B-BEC8-4EEB-B05A-90AF7431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2383" name="Picture 29235">
          <a:extLst>
            <a:ext uri="{FF2B5EF4-FFF2-40B4-BE49-F238E27FC236}">
              <a16:creationId xmlns:a16="http://schemas.microsoft.com/office/drawing/2014/main" id="{BEE99698-CD50-440D-923F-4DA4D7F7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84" name="Picture 1798">
          <a:extLst>
            <a:ext uri="{FF2B5EF4-FFF2-40B4-BE49-F238E27FC236}">
              <a16:creationId xmlns:a16="http://schemas.microsoft.com/office/drawing/2014/main" id="{686F5B41-01A2-402A-904C-474666B9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85" name="Picture 1798">
          <a:extLst>
            <a:ext uri="{FF2B5EF4-FFF2-40B4-BE49-F238E27FC236}">
              <a16:creationId xmlns:a16="http://schemas.microsoft.com/office/drawing/2014/main" id="{44585337-817B-4FFD-8D0B-F424390F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86" name="Picture 1798">
          <a:extLst>
            <a:ext uri="{FF2B5EF4-FFF2-40B4-BE49-F238E27FC236}">
              <a16:creationId xmlns:a16="http://schemas.microsoft.com/office/drawing/2014/main" id="{B151E1AB-CA32-495B-AF17-F240AFD9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19050</xdr:rowOff>
    </xdr:to>
    <xdr:pic>
      <xdr:nvPicPr>
        <xdr:cNvPr id="2387" name="Picture 29235">
          <a:extLst>
            <a:ext uri="{FF2B5EF4-FFF2-40B4-BE49-F238E27FC236}">
              <a16:creationId xmlns:a16="http://schemas.microsoft.com/office/drawing/2014/main" id="{010C88B8-6FC0-484E-B81A-9F8E4A80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88" name="Picture 1798">
          <a:extLst>
            <a:ext uri="{FF2B5EF4-FFF2-40B4-BE49-F238E27FC236}">
              <a16:creationId xmlns:a16="http://schemas.microsoft.com/office/drawing/2014/main" id="{341E895C-B9DE-474C-B920-565935F2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89" name="Picture 1798">
          <a:extLst>
            <a:ext uri="{FF2B5EF4-FFF2-40B4-BE49-F238E27FC236}">
              <a16:creationId xmlns:a16="http://schemas.microsoft.com/office/drawing/2014/main" id="{B12372D1-5704-42F8-959E-7FA3EED1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90" name="Picture 1798">
          <a:extLst>
            <a:ext uri="{FF2B5EF4-FFF2-40B4-BE49-F238E27FC236}">
              <a16:creationId xmlns:a16="http://schemas.microsoft.com/office/drawing/2014/main" id="{107F495C-E046-4E68-A53D-7A8B9CEF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2391" name="Picture 29235">
          <a:extLst>
            <a:ext uri="{FF2B5EF4-FFF2-40B4-BE49-F238E27FC236}">
              <a16:creationId xmlns:a16="http://schemas.microsoft.com/office/drawing/2014/main" id="{B99C2F2D-5BF3-496B-9C29-B5FFF9AF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92" name="Picture 1798">
          <a:extLst>
            <a:ext uri="{FF2B5EF4-FFF2-40B4-BE49-F238E27FC236}">
              <a16:creationId xmlns:a16="http://schemas.microsoft.com/office/drawing/2014/main" id="{0437F76D-B8ED-43BC-82A5-A7ECD545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93" name="Picture 1798">
          <a:extLst>
            <a:ext uri="{FF2B5EF4-FFF2-40B4-BE49-F238E27FC236}">
              <a16:creationId xmlns:a16="http://schemas.microsoft.com/office/drawing/2014/main" id="{B266BF56-ED66-4FE5-86FD-58FC4DCE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94" name="Picture 1798">
          <a:extLst>
            <a:ext uri="{FF2B5EF4-FFF2-40B4-BE49-F238E27FC236}">
              <a16:creationId xmlns:a16="http://schemas.microsoft.com/office/drawing/2014/main" id="{BDB60CF0-8D54-4323-A72E-4938164F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19050</xdr:rowOff>
    </xdr:to>
    <xdr:pic>
      <xdr:nvPicPr>
        <xdr:cNvPr id="2395" name="Picture 29235">
          <a:extLst>
            <a:ext uri="{FF2B5EF4-FFF2-40B4-BE49-F238E27FC236}">
              <a16:creationId xmlns:a16="http://schemas.microsoft.com/office/drawing/2014/main" id="{398562C1-5719-4BB3-A0DD-FE3A00BA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96" name="Picture 1798">
          <a:extLst>
            <a:ext uri="{FF2B5EF4-FFF2-40B4-BE49-F238E27FC236}">
              <a16:creationId xmlns:a16="http://schemas.microsoft.com/office/drawing/2014/main" id="{51B1C4BD-4C1D-4BAD-B8F9-4C3B8316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97" name="Picture 1798">
          <a:extLst>
            <a:ext uri="{FF2B5EF4-FFF2-40B4-BE49-F238E27FC236}">
              <a16:creationId xmlns:a16="http://schemas.microsoft.com/office/drawing/2014/main" id="{E6F8ADCB-C3F2-496E-84B2-779CA7FE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98" name="Picture 1798">
          <a:extLst>
            <a:ext uri="{FF2B5EF4-FFF2-40B4-BE49-F238E27FC236}">
              <a16:creationId xmlns:a16="http://schemas.microsoft.com/office/drawing/2014/main" id="{E8CA248D-F7D9-49C7-A252-B75AC0C6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99" name="Picture 1787">
          <a:extLst>
            <a:ext uri="{FF2B5EF4-FFF2-40B4-BE49-F238E27FC236}">
              <a16:creationId xmlns:a16="http://schemas.microsoft.com/office/drawing/2014/main" id="{25D39FBF-1746-4EE3-853C-6B6591A8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00" name="Picture 1787">
          <a:extLst>
            <a:ext uri="{FF2B5EF4-FFF2-40B4-BE49-F238E27FC236}">
              <a16:creationId xmlns:a16="http://schemas.microsoft.com/office/drawing/2014/main" id="{9C35851E-1C0F-49B4-8BA7-B2AA2772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01" name="Picture 1798">
          <a:extLst>
            <a:ext uri="{FF2B5EF4-FFF2-40B4-BE49-F238E27FC236}">
              <a16:creationId xmlns:a16="http://schemas.microsoft.com/office/drawing/2014/main" id="{F5FADC5F-9AE3-4513-8C4E-5652C2FB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02" name="Picture 1798">
          <a:extLst>
            <a:ext uri="{FF2B5EF4-FFF2-40B4-BE49-F238E27FC236}">
              <a16:creationId xmlns:a16="http://schemas.microsoft.com/office/drawing/2014/main" id="{04E4BE2F-095B-40C0-A4FF-84198614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2403" name="Picture 29235">
          <a:extLst>
            <a:ext uri="{FF2B5EF4-FFF2-40B4-BE49-F238E27FC236}">
              <a16:creationId xmlns:a16="http://schemas.microsoft.com/office/drawing/2014/main" id="{AAE18B0C-D5E4-47EC-AD9C-6F212A65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04" name="Picture 1798">
          <a:extLst>
            <a:ext uri="{FF2B5EF4-FFF2-40B4-BE49-F238E27FC236}">
              <a16:creationId xmlns:a16="http://schemas.microsoft.com/office/drawing/2014/main" id="{B1A1B88E-F609-40E2-B3BB-C73BF065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05" name="Picture 1798">
          <a:extLst>
            <a:ext uri="{FF2B5EF4-FFF2-40B4-BE49-F238E27FC236}">
              <a16:creationId xmlns:a16="http://schemas.microsoft.com/office/drawing/2014/main" id="{83B6BA5A-23C5-4E12-A7D2-E3D3119E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06" name="Picture 1798">
          <a:extLst>
            <a:ext uri="{FF2B5EF4-FFF2-40B4-BE49-F238E27FC236}">
              <a16:creationId xmlns:a16="http://schemas.microsoft.com/office/drawing/2014/main" id="{056C0327-AAD4-410A-8B3A-D543C7BC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2407" name="Picture 29235">
          <a:extLst>
            <a:ext uri="{FF2B5EF4-FFF2-40B4-BE49-F238E27FC236}">
              <a16:creationId xmlns:a16="http://schemas.microsoft.com/office/drawing/2014/main" id="{54C215C6-4BD1-40A1-BC77-1CCFD8B0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08" name="Picture 1798">
          <a:extLst>
            <a:ext uri="{FF2B5EF4-FFF2-40B4-BE49-F238E27FC236}">
              <a16:creationId xmlns:a16="http://schemas.microsoft.com/office/drawing/2014/main" id="{D5821C34-FAFD-4A79-9AC0-9443E643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09" name="Picture 1798">
          <a:extLst>
            <a:ext uri="{FF2B5EF4-FFF2-40B4-BE49-F238E27FC236}">
              <a16:creationId xmlns:a16="http://schemas.microsoft.com/office/drawing/2014/main" id="{F5852978-3D32-4B75-9BAF-F971E8B0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10" name="Picture 1798">
          <a:extLst>
            <a:ext uri="{FF2B5EF4-FFF2-40B4-BE49-F238E27FC236}">
              <a16:creationId xmlns:a16="http://schemas.microsoft.com/office/drawing/2014/main" id="{2905656D-BE05-4D22-8C9D-A3C7FA30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411" name="Picture 1787">
          <a:extLst>
            <a:ext uri="{FF2B5EF4-FFF2-40B4-BE49-F238E27FC236}">
              <a16:creationId xmlns:a16="http://schemas.microsoft.com/office/drawing/2014/main" id="{2327D4ED-8CA6-43B5-9E34-DB837CBD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12" name="Picture 1798">
          <a:extLst>
            <a:ext uri="{FF2B5EF4-FFF2-40B4-BE49-F238E27FC236}">
              <a16:creationId xmlns:a16="http://schemas.microsoft.com/office/drawing/2014/main" id="{26AAB299-8510-4413-898E-DFCA53D8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13" name="Picture 1798">
          <a:extLst>
            <a:ext uri="{FF2B5EF4-FFF2-40B4-BE49-F238E27FC236}">
              <a16:creationId xmlns:a16="http://schemas.microsoft.com/office/drawing/2014/main" id="{72D24E31-6A7F-4B13-A171-9EEEB53C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19050</xdr:rowOff>
    </xdr:to>
    <xdr:pic>
      <xdr:nvPicPr>
        <xdr:cNvPr id="2414" name="Picture 29235">
          <a:extLst>
            <a:ext uri="{FF2B5EF4-FFF2-40B4-BE49-F238E27FC236}">
              <a16:creationId xmlns:a16="http://schemas.microsoft.com/office/drawing/2014/main" id="{713898B4-15B8-4E4D-8C67-BFA3066E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15" name="Picture 1798">
          <a:extLst>
            <a:ext uri="{FF2B5EF4-FFF2-40B4-BE49-F238E27FC236}">
              <a16:creationId xmlns:a16="http://schemas.microsoft.com/office/drawing/2014/main" id="{B393A1FB-F308-4346-88D4-C855B2C6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16" name="Picture 1798">
          <a:extLst>
            <a:ext uri="{FF2B5EF4-FFF2-40B4-BE49-F238E27FC236}">
              <a16:creationId xmlns:a16="http://schemas.microsoft.com/office/drawing/2014/main" id="{7C912C43-2F2C-484A-931B-A02CBE9E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17" name="Picture 1798">
          <a:extLst>
            <a:ext uri="{FF2B5EF4-FFF2-40B4-BE49-F238E27FC236}">
              <a16:creationId xmlns:a16="http://schemas.microsoft.com/office/drawing/2014/main" id="{FD007AD1-4F2C-4E5E-956D-E8DA2642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19050</xdr:rowOff>
    </xdr:to>
    <xdr:pic>
      <xdr:nvPicPr>
        <xdr:cNvPr id="2418" name="Picture 29235">
          <a:extLst>
            <a:ext uri="{FF2B5EF4-FFF2-40B4-BE49-F238E27FC236}">
              <a16:creationId xmlns:a16="http://schemas.microsoft.com/office/drawing/2014/main" id="{7572BFFB-DC07-4287-9A81-D1876DB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19" name="Picture 1798">
          <a:extLst>
            <a:ext uri="{FF2B5EF4-FFF2-40B4-BE49-F238E27FC236}">
              <a16:creationId xmlns:a16="http://schemas.microsoft.com/office/drawing/2014/main" id="{323D218A-5099-4DD9-AFB4-A12039D6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20" name="Picture 1798">
          <a:extLst>
            <a:ext uri="{FF2B5EF4-FFF2-40B4-BE49-F238E27FC236}">
              <a16:creationId xmlns:a16="http://schemas.microsoft.com/office/drawing/2014/main" id="{34E63458-56B2-47EC-B6E8-4A569BCE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21" name="Picture 1798">
          <a:extLst>
            <a:ext uri="{FF2B5EF4-FFF2-40B4-BE49-F238E27FC236}">
              <a16:creationId xmlns:a16="http://schemas.microsoft.com/office/drawing/2014/main" id="{5F847AAF-1ABC-4395-B3D0-0E46CC07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422" name="Picture 1787">
          <a:extLst>
            <a:ext uri="{FF2B5EF4-FFF2-40B4-BE49-F238E27FC236}">
              <a16:creationId xmlns:a16="http://schemas.microsoft.com/office/drawing/2014/main" id="{BDBF68C3-2396-4129-A205-2BC7AD3C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23" name="Picture 4273">
          <a:extLst>
            <a:ext uri="{FF2B5EF4-FFF2-40B4-BE49-F238E27FC236}">
              <a16:creationId xmlns:a16="http://schemas.microsoft.com/office/drawing/2014/main" id="{D4968E68-FC72-4EBD-B15C-221A63F3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24" name="Picture 1798">
          <a:extLst>
            <a:ext uri="{FF2B5EF4-FFF2-40B4-BE49-F238E27FC236}">
              <a16:creationId xmlns:a16="http://schemas.microsoft.com/office/drawing/2014/main" id="{352C4DFA-4E82-4BAC-B91B-B101E4AF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25" name="Picture 1798">
          <a:extLst>
            <a:ext uri="{FF2B5EF4-FFF2-40B4-BE49-F238E27FC236}">
              <a16:creationId xmlns:a16="http://schemas.microsoft.com/office/drawing/2014/main" id="{8C7F6D05-2EE6-46BA-A294-983E9692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26" name="Picture 1798">
          <a:extLst>
            <a:ext uri="{FF2B5EF4-FFF2-40B4-BE49-F238E27FC236}">
              <a16:creationId xmlns:a16="http://schemas.microsoft.com/office/drawing/2014/main" id="{68BC213A-7943-4627-B1A4-27EF5E68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27" name="Picture 1798">
          <a:extLst>
            <a:ext uri="{FF2B5EF4-FFF2-40B4-BE49-F238E27FC236}">
              <a16:creationId xmlns:a16="http://schemas.microsoft.com/office/drawing/2014/main" id="{C8321087-002A-46D6-940A-D57F11EA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28" name="Picture 1798">
          <a:extLst>
            <a:ext uri="{FF2B5EF4-FFF2-40B4-BE49-F238E27FC236}">
              <a16:creationId xmlns:a16="http://schemas.microsoft.com/office/drawing/2014/main" id="{ED47DC67-2FD4-4021-A440-19BDE544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2429" name="Picture 29235">
          <a:extLst>
            <a:ext uri="{FF2B5EF4-FFF2-40B4-BE49-F238E27FC236}">
              <a16:creationId xmlns:a16="http://schemas.microsoft.com/office/drawing/2014/main" id="{02BE1EF9-E4CF-4098-A319-21EC3E6B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30" name="Picture 1798">
          <a:extLst>
            <a:ext uri="{FF2B5EF4-FFF2-40B4-BE49-F238E27FC236}">
              <a16:creationId xmlns:a16="http://schemas.microsoft.com/office/drawing/2014/main" id="{58B170FB-2CD7-471C-9C3E-78DD4338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31" name="Picture 1798">
          <a:extLst>
            <a:ext uri="{FF2B5EF4-FFF2-40B4-BE49-F238E27FC236}">
              <a16:creationId xmlns:a16="http://schemas.microsoft.com/office/drawing/2014/main" id="{99296ABE-2335-44A8-B549-DADB04A6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32" name="Picture 1798">
          <a:extLst>
            <a:ext uri="{FF2B5EF4-FFF2-40B4-BE49-F238E27FC236}">
              <a16:creationId xmlns:a16="http://schemas.microsoft.com/office/drawing/2014/main" id="{AF864AC3-B13E-4BC6-B18A-20FE9E9B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19050</xdr:rowOff>
    </xdr:to>
    <xdr:pic>
      <xdr:nvPicPr>
        <xdr:cNvPr id="2433" name="Picture 29235">
          <a:extLst>
            <a:ext uri="{FF2B5EF4-FFF2-40B4-BE49-F238E27FC236}">
              <a16:creationId xmlns:a16="http://schemas.microsoft.com/office/drawing/2014/main" id="{CD99896B-103D-4BFD-8F7C-6F7A04B4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34" name="Picture 1798">
          <a:extLst>
            <a:ext uri="{FF2B5EF4-FFF2-40B4-BE49-F238E27FC236}">
              <a16:creationId xmlns:a16="http://schemas.microsoft.com/office/drawing/2014/main" id="{4D316BA5-6D69-4396-8ED8-FC734ADB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35" name="Picture 1798">
          <a:extLst>
            <a:ext uri="{FF2B5EF4-FFF2-40B4-BE49-F238E27FC236}">
              <a16:creationId xmlns:a16="http://schemas.microsoft.com/office/drawing/2014/main" id="{6415B65A-98A3-4F33-B87E-6E97EE3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36" name="Picture 1798">
          <a:extLst>
            <a:ext uri="{FF2B5EF4-FFF2-40B4-BE49-F238E27FC236}">
              <a16:creationId xmlns:a16="http://schemas.microsoft.com/office/drawing/2014/main" id="{CDD90DFD-75FC-488B-B819-9B521FE5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2437" name="Picture 29235">
          <a:extLst>
            <a:ext uri="{FF2B5EF4-FFF2-40B4-BE49-F238E27FC236}">
              <a16:creationId xmlns:a16="http://schemas.microsoft.com/office/drawing/2014/main" id="{D0F5E941-EB30-453D-B540-2F4BFBFB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38" name="Picture 1798">
          <a:extLst>
            <a:ext uri="{FF2B5EF4-FFF2-40B4-BE49-F238E27FC236}">
              <a16:creationId xmlns:a16="http://schemas.microsoft.com/office/drawing/2014/main" id="{581B91DD-E8AB-4995-9C32-CF64FC8D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39" name="Picture 1798">
          <a:extLst>
            <a:ext uri="{FF2B5EF4-FFF2-40B4-BE49-F238E27FC236}">
              <a16:creationId xmlns:a16="http://schemas.microsoft.com/office/drawing/2014/main" id="{36132A64-F8D8-45F1-9524-8484B231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40" name="Picture 1798">
          <a:extLst>
            <a:ext uri="{FF2B5EF4-FFF2-40B4-BE49-F238E27FC236}">
              <a16:creationId xmlns:a16="http://schemas.microsoft.com/office/drawing/2014/main" id="{F16CFC3F-135B-4344-845C-45ED23C2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19050</xdr:rowOff>
    </xdr:to>
    <xdr:pic>
      <xdr:nvPicPr>
        <xdr:cNvPr id="2441" name="Picture 29235">
          <a:extLst>
            <a:ext uri="{FF2B5EF4-FFF2-40B4-BE49-F238E27FC236}">
              <a16:creationId xmlns:a16="http://schemas.microsoft.com/office/drawing/2014/main" id="{B3F95AAA-E55F-4124-A8C4-6D6FBEBC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42" name="Picture 1798">
          <a:extLst>
            <a:ext uri="{FF2B5EF4-FFF2-40B4-BE49-F238E27FC236}">
              <a16:creationId xmlns:a16="http://schemas.microsoft.com/office/drawing/2014/main" id="{24C49C3B-5C88-478D-8BF4-97476662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43" name="Picture 1798">
          <a:extLst>
            <a:ext uri="{FF2B5EF4-FFF2-40B4-BE49-F238E27FC236}">
              <a16:creationId xmlns:a16="http://schemas.microsoft.com/office/drawing/2014/main" id="{BC9B5641-AA25-4CDB-87CC-08A204B5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44" name="Picture 1798">
          <a:extLst>
            <a:ext uri="{FF2B5EF4-FFF2-40B4-BE49-F238E27FC236}">
              <a16:creationId xmlns:a16="http://schemas.microsoft.com/office/drawing/2014/main" id="{4B675EBC-EF73-49F3-A763-3AF5402A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45" name="Picture 1787">
          <a:extLst>
            <a:ext uri="{FF2B5EF4-FFF2-40B4-BE49-F238E27FC236}">
              <a16:creationId xmlns:a16="http://schemas.microsoft.com/office/drawing/2014/main" id="{A806779E-7F2B-4376-8370-2371EAA6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46" name="Picture 1787">
          <a:extLst>
            <a:ext uri="{FF2B5EF4-FFF2-40B4-BE49-F238E27FC236}">
              <a16:creationId xmlns:a16="http://schemas.microsoft.com/office/drawing/2014/main" id="{984E38EB-E978-40D3-BCEC-E20C8E5D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47" name="Picture 1798">
          <a:extLst>
            <a:ext uri="{FF2B5EF4-FFF2-40B4-BE49-F238E27FC236}">
              <a16:creationId xmlns:a16="http://schemas.microsoft.com/office/drawing/2014/main" id="{4107610E-F0A7-4605-B846-0F03E486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48" name="Picture 1798">
          <a:extLst>
            <a:ext uri="{FF2B5EF4-FFF2-40B4-BE49-F238E27FC236}">
              <a16:creationId xmlns:a16="http://schemas.microsoft.com/office/drawing/2014/main" id="{969F80FE-EC3D-4ABA-9480-3F074363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2449" name="Picture 29235">
          <a:extLst>
            <a:ext uri="{FF2B5EF4-FFF2-40B4-BE49-F238E27FC236}">
              <a16:creationId xmlns:a16="http://schemas.microsoft.com/office/drawing/2014/main" id="{0AACCE33-3CC3-4979-BCF0-0CD2CE58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50" name="Picture 1798">
          <a:extLst>
            <a:ext uri="{FF2B5EF4-FFF2-40B4-BE49-F238E27FC236}">
              <a16:creationId xmlns:a16="http://schemas.microsoft.com/office/drawing/2014/main" id="{83D9AAAB-65B0-4AFE-9D88-078E8BFF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51" name="Picture 1798">
          <a:extLst>
            <a:ext uri="{FF2B5EF4-FFF2-40B4-BE49-F238E27FC236}">
              <a16:creationId xmlns:a16="http://schemas.microsoft.com/office/drawing/2014/main" id="{7D9E7DEF-E69C-4D5E-9AB3-EA3604B0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52" name="Picture 1798">
          <a:extLst>
            <a:ext uri="{FF2B5EF4-FFF2-40B4-BE49-F238E27FC236}">
              <a16:creationId xmlns:a16="http://schemas.microsoft.com/office/drawing/2014/main" id="{04BAD02D-7C55-4FB1-BE3D-06FBD26F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2453" name="Picture 29235">
          <a:extLst>
            <a:ext uri="{FF2B5EF4-FFF2-40B4-BE49-F238E27FC236}">
              <a16:creationId xmlns:a16="http://schemas.microsoft.com/office/drawing/2014/main" id="{B68777B9-4250-49C9-A1C1-73216AD1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54" name="Picture 1798">
          <a:extLst>
            <a:ext uri="{FF2B5EF4-FFF2-40B4-BE49-F238E27FC236}">
              <a16:creationId xmlns:a16="http://schemas.microsoft.com/office/drawing/2014/main" id="{E0FC25F7-AF0B-4321-B6AE-0610F0B5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55" name="Picture 1798">
          <a:extLst>
            <a:ext uri="{FF2B5EF4-FFF2-40B4-BE49-F238E27FC236}">
              <a16:creationId xmlns:a16="http://schemas.microsoft.com/office/drawing/2014/main" id="{6A73B7FC-A76E-4BD7-BBBC-E8EB9BF1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56" name="Picture 1798">
          <a:extLst>
            <a:ext uri="{FF2B5EF4-FFF2-40B4-BE49-F238E27FC236}">
              <a16:creationId xmlns:a16="http://schemas.microsoft.com/office/drawing/2014/main" id="{F0C3DE06-3CD3-47F1-8DCE-CC22D12A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57" name="Picture 1787">
          <a:extLst>
            <a:ext uri="{FF2B5EF4-FFF2-40B4-BE49-F238E27FC236}">
              <a16:creationId xmlns:a16="http://schemas.microsoft.com/office/drawing/2014/main" id="{411A2156-A9AD-4A72-B529-EB097E0E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58" name="Picture 1798">
          <a:extLst>
            <a:ext uri="{FF2B5EF4-FFF2-40B4-BE49-F238E27FC236}">
              <a16:creationId xmlns:a16="http://schemas.microsoft.com/office/drawing/2014/main" id="{EED275A6-020E-465D-8CF9-0A17C585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59" name="Picture 1798">
          <a:extLst>
            <a:ext uri="{FF2B5EF4-FFF2-40B4-BE49-F238E27FC236}">
              <a16:creationId xmlns:a16="http://schemas.microsoft.com/office/drawing/2014/main" id="{B272FB17-C74E-44DA-97E0-4FA79628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19050</xdr:rowOff>
    </xdr:to>
    <xdr:pic>
      <xdr:nvPicPr>
        <xdr:cNvPr id="2460" name="Picture 29235">
          <a:extLst>
            <a:ext uri="{FF2B5EF4-FFF2-40B4-BE49-F238E27FC236}">
              <a16:creationId xmlns:a16="http://schemas.microsoft.com/office/drawing/2014/main" id="{FE041A3F-BCC2-4891-BDC9-4F3F1184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61" name="Picture 1798">
          <a:extLst>
            <a:ext uri="{FF2B5EF4-FFF2-40B4-BE49-F238E27FC236}">
              <a16:creationId xmlns:a16="http://schemas.microsoft.com/office/drawing/2014/main" id="{7755220F-4E5C-41E3-A944-E5D4A6CC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62" name="Picture 1798">
          <a:extLst>
            <a:ext uri="{FF2B5EF4-FFF2-40B4-BE49-F238E27FC236}">
              <a16:creationId xmlns:a16="http://schemas.microsoft.com/office/drawing/2014/main" id="{59138C9F-87F5-40C5-BD90-C11707CB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63" name="Picture 1798">
          <a:extLst>
            <a:ext uri="{FF2B5EF4-FFF2-40B4-BE49-F238E27FC236}">
              <a16:creationId xmlns:a16="http://schemas.microsoft.com/office/drawing/2014/main" id="{02674E6D-DED2-48B7-9946-08AE4AD5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19050</xdr:rowOff>
    </xdr:to>
    <xdr:pic>
      <xdr:nvPicPr>
        <xdr:cNvPr id="2464" name="Picture 29235">
          <a:extLst>
            <a:ext uri="{FF2B5EF4-FFF2-40B4-BE49-F238E27FC236}">
              <a16:creationId xmlns:a16="http://schemas.microsoft.com/office/drawing/2014/main" id="{B120FFB9-0209-4AD2-BAA7-D5DB7555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65" name="Picture 1798">
          <a:extLst>
            <a:ext uri="{FF2B5EF4-FFF2-40B4-BE49-F238E27FC236}">
              <a16:creationId xmlns:a16="http://schemas.microsoft.com/office/drawing/2014/main" id="{695C738E-7BB1-4C1C-9796-A6CF0E51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66" name="Picture 1798">
          <a:extLst>
            <a:ext uri="{FF2B5EF4-FFF2-40B4-BE49-F238E27FC236}">
              <a16:creationId xmlns:a16="http://schemas.microsoft.com/office/drawing/2014/main" id="{4343FD5A-6ED9-4F92-9042-74CB70B0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67" name="Picture 1798">
          <a:extLst>
            <a:ext uri="{FF2B5EF4-FFF2-40B4-BE49-F238E27FC236}">
              <a16:creationId xmlns:a16="http://schemas.microsoft.com/office/drawing/2014/main" id="{BCDDED07-20EA-404D-804C-820687D34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68" name="Picture 1787">
          <a:extLst>
            <a:ext uri="{FF2B5EF4-FFF2-40B4-BE49-F238E27FC236}">
              <a16:creationId xmlns:a16="http://schemas.microsoft.com/office/drawing/2014/main" id="{C88361B9-CF72-4EAA-A946-3B6A9B65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69" name="Picture 4273">
          <a:extLst>
            <a:ext uri="{FF2B5EF4-FFF2-40B4-BE49-F238E27FC236}">
              <a16:creationId xmlns:a16="http://schemas.microsoft.com/office/drawing/2014/main" id="{0FBB4595-B318-4B5D-B393-26AD6C00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70" name="Picture 1798">
          <a:extLst>
            <a:ext uri="{FF2B5EF4-FFF2-40B4-BE49-F238E27FC236}">
              <a16:creationId xmlns:a16="http://schemas.microsoft.com/office/drawing/2014/main" id="{C77D34C1-3D40-47FB-8F40-09F4F001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71" name="Picture 1798">
          <a:extLst>
            <a:ext uri="{FF2B5EF4-FFF2-40B4-BE49-F238E27FC236}">
              <a16:creationId xmlns:a16="http://schemas.microsoft.com/office/drawing/2014/main" id="{9262298C-E2EE-4CAC-837A-25DBFD5A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72" name="Picture 1798">
          <a:extLst>
            <a:ext uri="{FF2B5EF4-FFF2-40B4-BE49-F238E27FC236}">
              <a16:creationId xmlns:a16="http://schemas.microsoft.com/office/drawing/2014/main" id="{42545C87-522F-4DDD-ACE3-E42F1171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73" name="Picture 1798">
          <a:extLst>
            <a:ext uri="{FF2B5EF4-FFF2-40B4-BE49-F238E27FC236}">
              <a16:creationId xmlns:a16="http://schemas.microsoft.com/office/drawing/2014/main" id="{07991080-26A4-4893-B68E-1F2A861D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74" name="Picture 1798">
          <a:extLst>
            <a:ext uri="{FF2B5EF4-FFF2-40B4-BE49-F238E27FC236}">
              <a16:creationId xmlns:a16="http://schemas.microsoft.com/office/drawing/2014/main" id="{BCED776A-69B0-459D-BB80-9B053EAA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2475" name="Picture 29235">
          <a:extLst>
            <a:ext uri="{FF2B5EF4-FFF2-40B4-BE49-F238E27FC236}">
              <a16:creationId xmlns:a16="http://schemas.microsoft.com/office/drawing/2014/main" id="{9CB9A9F3-957D-4621-B8FF-43DE0C59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76" name="Picture 1798">
          <a:extLst>
            <a:ext uri="{FF2B5EF4-FFF2-40B4-BE49-F238E27FC236}">
              <a16:creationId xmlns:a16="http://schemas.microsoft.com/office/drawing/2014/main" id="{2F7975C6-2185-4E8D-9C2A-1274F1F7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77" name="Picture 1798">
          <a:extLst>
            <a:ext uri="{FF2B5EF4-FFF2-40B4-BE49-F238E27FC236}">
              <a16:creationId xmlns:a16="http://schemas.microsoft.com/office/drawing/2014/main" id="{2CBD1740-D2C1-4393-A47E-4812AD1E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78" name="Picture 1798">
          <a:extLst>
            <a:ext uri="{FF2B5EF4-FFF2-40B4-BE49-F238E27FC236}">
              <a16:creationId xmlns:a16="http://schemas.microsoft.com/office/drawing/2014/main" id="{E2800F69-40A8-4926-A4E9-C9EA8655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2479" name="Picture 29235">
          <a:extLst>
            <a:ext uri="{FF2B5EF4-FFF2-40B4-BE49-F238E27FC236}">
              <a16:creationId xmlns:a16="http://schemas.microsoft.com/office/drawing/2014/main" id="{5B290284-34E6-42D6-8EE2-E9EAFC05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80" name="Picture 1798">
          <a:extLst>
            <a:ext uri="{FF2B5EF4-FFF2-40B4-BE49-F238E27FC236}">
              <a16:creationId xmlns:a16="http://schemas.microsoft.com/office/drawing/2014/main" id="{D99117B2-4901-4B98-A840-757CC120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81" name="Picture 1798">
          <a:extLst>
            <a:ext uri="{FF2B5EF4-FFF2-40B4-BE49-F238E27FC236}">
              <a16:creationId xmlns:a16="http://schemas.microsoft.com/office/drawing/2014/main" id="{3F29DEF8-81D3-4912-844F-96CDBD08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82" name="Picture 1798">
          <a:extLst>
            <a:ext uri="{FF2B5EF4-FFF2-40B4-BE49-F238E27FC236}">
              <a16:creationId xmlns:a16="http://schemas.microsoft.com/office/drawing/2014/main" id="{D7570C1C-C08A-49BF-80EE-6F3D0D54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2483" name="Picture 29235">
          <a:extLst>
            <a:ext uri="{FF2B5EF4-FFF2-40B4-BE49-F238E27FC236}">
              <a16:creationId xmlns:a16="http://schemas.microsoft.com/office/drawing/2014/main" id="{44DACCF6-5465-4D78-BFFB-774EFCF6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84" name="Picture 1798">
          <a:extLst>
            <a:ext uri="{FF2B5EF4-FFF2-40B4-BE49-F238E27FC236}">
              <a16:creationId xmlns:a16="http://schemas.microsoft.com/office/drawing/2014/main" id="{58E7996A-D081-44CD-96CD-1A7BF86E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85" name="Picture 1798">
          <a:extLst>
            <a:ext uri="{FF2B5EF4-FFF2-40B4-BE49-F238E27FC236}">
              <a16:creationId xmlns:a16="http://schemas.microsoft.com/office/drawing/2014/main" id="{488D6DE2-18A6-41D0-92FB-8C7FDDE1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86" name="Picture 1798">
          <a:extLst>
            <a:ext uri="{FF2B5EF4-FFF2-40B4-BE49-F238E27FC236}">
              <a16:creationId xmlns:a16="http://schemas.microsoft.com/office/drawing/2014/main" id="{9AFA22FD-BE0F-4539-B60D-08B84DDF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2487" name="Picture 29235">
          <a:extLst>
            <a:ext uri="{FF2B5EF4-FFF2-40B4-BE49-F238E27FC236}">
              <a16:creationId xmlns:a16="http://schemas.microsoft.com/office/drawing/2014/main" id="{B3F6FACC-B54A-443C-81A0-61A71DA7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88" name="Picture 1798">
          <a:extLst>
            <a:ext uri="{FF2B5EF4-FFF2-40B4-BE49-F238E27FC236}">
              <a16:creationId xmlns:a16="http://schemas.microsoft.com/office/drawing/2014/main" id="{019238CC-43CA-4D37-8228-6153668A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89" name="Picture 1798">
          <a:extLst>
            <a:ext uri="{FF2B5EF4-FFF2-40B4-BE49-F238E27FC236}">
              <a16:creationId xmlns:a16="http://schemas.microsoft.com/office/drawing/2014/main" id="{70CAB94A-992E-4AB8-B3FD-BCF9DE94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90" name="Picture 1798">
          <a:extLst>
            <a:ext uri="{FF2B5EF4-FFF2-40B4-BE49-F238E27FC236}">
              <a16:creationId xmlns:a16="http://schemas.microsoft.com/office/drawing/2014/main" id="{6A7F2C3B-CDCF-4E23-A81B-7C89DC84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91" name="Picture 1787">
          <a:extLst>
            <a:ext uri="{FF2B5EF4-FFF2-40B4-BE49-F238E27FC236}">
              <a16:creationId xmlns:a16="http://schemas.microsoft.com/office/drawing/2014/main" id="{F832C9A8-6B2B-4D6B-9D44-1F200052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92" name="Picture 1787">
          <a:extLst>
            <a:ext uri="{FF2B5EF4-FFF2-40B4-BE49-F238E27FC236}">
              <a16:creationId xmlns:a16="http://schemas.microsoft.com/office/drawing/2014/main" id="{7E15B365-26F0-4938-B623-668E63FA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93" name="Picture 1798">
          <a:extLst>
            <a:ext uri="{FF2B5EF4-FFF2-40B4-BE49-F238E27FC236}">
              <a16:creationId xmlns:a16="http://schemas.microsoft.com/office/drawing/2014/main" id="{E2FCE782-C050-448E-AEE1-E3EA0092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94" name="Picture 1798">
          <a:extLst>
            <a:ext uri="{FF2B5EF4-FFF2-40B4-BE49-F238E27FC236}">
              <a16:creationId xmlns:a16="http://schemas.microsoft.com/office/drawing/2014/main" id="{F2C8CD4B-27C8-43BD-AFDA-7858E242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2495" name="Picture 29235">
          <a:extLst>
            <a:ext uri="{FF2B5EF4-FFF2-40B4-BE49-F238E27FC236}">
              <a16:creationId xmlns:a16="http://schemas.microsoft.com/office/drawing/2014/main" id="{E6C7E328-054A-41EE-8193-4DD90741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96" name="Picture 1798">
          <a:extLst>
            <a:ext uri="{FF2B5EF4-FFF2-40B4-BE49-F238E27FC236}">
              <a16:creationId xmlns:a16="http://schemas.microsoft.com/office/drawing/2014/main" id="{3322E42D-E1BE-44AE-8604-D4C13EB7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97" name="Picture 1798">
          <a:extLst>
            <a:ext uri="{FF2B5EF4-FFF2-40B4-BE49-F238E27FC236}">
              <a16:creationId xmlns:a16="http://schemas.microsoft.com/office/drawing/2014/main" id="{61454E85-DA35-4E62-B0C0-25A484BE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98" name="Picture 1798">
          <a:extLst>
            <a:ext uri="{FF2B5EF4-FFF2-40B4-BE49-F238E27FC236}">
              <a16:creationId xmlns:a16="http://schemas.microsoft.com/office/drawing/2014/main" id="{EC031943-04F5-4B9E-BA7C-3CF7E7F2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2499" name="Picture 29235">
          <a:extLst>
            <a:ext uri="{FF2B5EF4-FFF2-40B4-BE49-F238E27FC236}">
              <a16:creationId xmlns:a16="http://schemas.microsoft.com/office/drawing/2014/main" id="{876F9C14-FC78-4DB1-8C72-E56FC017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500" name="Picture 1798">
          <a:extLst>
            <a:ext uri="{FF2B5EF4-FFF2-40B4-BE49-F238E27FC236}">
              <a16:creationId xmlns:a16="http://schemas.microsoft.com/office/drawing/2014/main" id="{5AC712BB-1AFE-4C2E-BB33-FA68D4EB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501" name="Picture 1798">
          <a:extLst>
            <a:ext uri="{FF2B5EF4-FFF2-40B4-BE49-F238E27FC236}">
              <a16:creationId xmlns:a16="http://schemas.microsoft.com/office/drawing/2014/main" id="{920A5E38-93B7-457D-9F70-373ED6F2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502" name="Picture 1798">
          <a:extLst>
            <a:ext uri="{FF2B5EF4-FFF2-40B4-BE49-F238E27FC236}">
              <a16:creationId xmlns:a16="http://schemas.microsoft.com/office/drawing/2014/main" id="{8A465007-A6A2-4B18-B617-D70F56A5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503" name="Picture 1787">
          <a:extLst>
            <a:ext uri="{FF2B5EF4-FFF2-40B4-BE49-F238E27FC236}">
              <a16:creationId xmlns:a16="http://schemas.microsoft.com/office/drawing/2014/main" id="{9002C4CB-9C9E-4009-A03E-1A278A07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04" name="Picture 1798">
          <a:extLst>
            <a:ext uri="{FF2B5EF4-FFF2-40B4-BE49-F238E27FC236}">
              <a16:creationId xmlns:a16="http://schemas.microsoft.com/office/drawing/2014/main" id="{194AD81F-52CB-4807-95C7-5BF80B57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05" name="Picture 1798">
          <a:extLst>
            <a:ext uri="{FF2B5EF4-FFF2-40B4-BE49-F238E27FC236}">
              <a16:creationId xmlns:a16="http://schemas.microsoft.com/office/drawing/2014/main" id="{2E3A2D80-0EE8-4AF3-8BD1-CD6D5FD3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2506" name="Picture 29235">
          <a:extLst>
            <a:ext uri="{FF2B5EF4-FFF2-40B4-BE49-F238E27FC236}">
              <a16:creationId xmlns:a16="http://schemas.microsoft.com/office/drawing/2014/main" id="{6D203602-4F32-4ACA-95CF-6FB1D8EA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07" name="Picture 1798">
          <a:extLst>
            <a:ext uri="{FF2B5EF4-FFF2-40B4-BE49-F238E27FC236}">
              <a16:creationId xmlns:a16="http://schemas.microsoft.com/office/drawing/2014/main" id="{D4D0F336-0CD1-4B2F-9600-219341B1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08" name="Picture 1798">
          <a:extLst>
            <a:ext uri="{FF2B5EF4-FFF2-40B4-BE49-F238E27FC236}">
              <a16:creationId xmlns:a16="http://schemas.microsoft.com/office/drawing/2014/main" id="{A7961006-91A9-415B-9602-C6B585D6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09" name="Picture 1798">
          <a:extLst>
            <a:ext uri="{FF2B5EF4-FFF2-40B4-BE49-F238E27FC236}">
              <a16:creationId xmlns:a16="http://schemas.microsoft.com/office/drawing/2014/main" id="{C8C6E649-63EE-4AE6-BA3B-6C376687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2510" name="Picture 29235">
          <a:extLst>
            <a:ext uri="{FF2B5EF4-FFF2-40B4-BE49-F238E27FC236}">
              <a16:creationId xmlns:a16="http://schemas.microsoft.com/office/drawing/2014/main" id="{E5DC124C-140E-49FC-8C25-B4091201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11" name="Picture 1798">
          <a:extLst>
            <a:ext uri="{FF2B5EF4-FFF2-40B4-BE49-F238E27FC236}">
              <a16:creationId xmlns:a16="http://schemas.microsoft.com/office/drawing/2014/main" id="{EC930D86-87C0-4641-B11E-EA574E0D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12" name="Picture 1798">
          <a:extLst>
            <a:ext uri="{FF2B5EF4-FFF2-40B4-BE49-F238E27FC236}">
              <a16:creationId xmlns:a16="http://schemas.microsoft.com/office/drawing/2014/main" id="{17180A77-1095-4EB6-B282-6937D7FB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13" name="Picture 1798">
          <a:extLst>
            <a:ext uri="{FF2B5EF4-FFF2-40B4-BE49-F238E27FC236}">
              <a16:creationId xmlns:a16="http://schemas.microsoft.com/office/drawing/2014/main" id="{4F40E4B2-BC52-4F3D-AB88-2FBB109A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514" name="Picture 1787">
          <a:extLst>
            <a:ext uri="{FF2B5EF4-FFF2-40B4-BE49-F238E27FC236}">
              <a16:creationId xmlns:a16="http://schemas.microsoft.com/office/drawing/2014/main" id="{6712FBC4-4F0B-45BE-899C-1B2447EF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2602" name="Picture 1787">
          <a:extLst>
            <a:ext uri="{FF2B5EF4-FFF2-40B4-BE49-F238E27FC236}">
              <a16:creationId xmlns:a16="http://schemas.microsoft.com/office/drawing/2014/main" id="{95DE2BD6-B1CC-4B7F-AC80-A9FC293D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603" name="Picture 1787">
          <a:extLst>
            <a:ext uri="{FF2B5EF4-FFF2-40B4-BE49-F238E27FC236}">
              <a16:creationId xmlns:a16="http://schemas.microsoft.com/office/drawing/2014/main" id="{FB793C45-B945-405F-B86C-CA4BF96C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2604" name="Picture 1787">
          <a:extLst>
            <a:ext uri="{FF2B5EF4-FFF2-40B4-BE49-F238E27FC236}">
              <a16:creationId xmlns:a16="http://schemas.microsoft.com/office/drawing/2014/main" id="{12CFBCEB-3348-4100-8862-3BE327A3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2605" name="Picture 1787">
          <a:extLst>
            <a:ext uri="{FF2B5EF4-FFF2-40B4-BE49-F238E27FC236}">
              <a16:creationId xmlns:a16="http://schemas.microsoft.com/office/drawing/2014/main" id="{98D01C5B-69A5-447A-9F58-D5A245F0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2606" name="Picture 1787">
          <a:extLst>
            <a:ext uri="{FF2B5EF4-FFF2-40B4-BE49-F238E27FC236}">
              <a16:creationId xmlns:a16="http://schemas.microsoft.com/office/drawing/2014/main" id="{5FDC6C29-B69C-4855-8123-BCBB092F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2607" name="Picture 1787">
          <a:extLst>
            <a:ext uri="{FF2B5EF4-FFF2-40B4-BE49-F238E27FC236}">
              <a16:creationId xmlns:a16="http://schemas.microsoft.com/office/drawing/2014/main" id="{F91A36EC-5378-4B68-B02F-309FC2F6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2608" name="Picture 1787">
          <a:extLst>
            <a:ext uri="{FF2B5EF4-FFF2-40B4-BE49-F238E27FC236}">
              <a16:creationId xmlns:a16="http://schemas.microsoft.com/office/drawing/2014/main" id="{26B3A8C9-3EBA-49D0-AFB1-8AFEF894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2609" name="Picture 1787">
          <a:extLst>
            <a:ext uri="{FF2B5EF4-FFF2-40B4-BE49-F238E27FC236}">
              <a16:creationId xmlns:a16="http://schemas.microsoft.com/office/drawing/2014/main" id="{5C6BE3DE-90C9-4C61-981A-FAD81E82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2610" name="Picture 1787">
          <a:extLst>
            <a:ext uri="{FF2B5EF4-FFF2-40B4-BE49-F238E27FC236}">
              <a16:creationId xmlns:a16="http://schemas.microsoft.com/office/drawing/2014/main" id="{C78A923F-81CE-4C7C-83B3-58439111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2611" name="Picture 1787">
          <a:extLst>
            <a:ext uri="{FF2B5EF4-FFF2-40B4-BE49-F238E27FC236}">
              <a16:creationId xmlns:a16="http://schemas.microsoft.com/office/drawing/2014/main" id="{0DF59385-0DD1-4495-ACCF-E3EDFD4C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2612" name="Picture 1787">
          <a:extLst>
            <a:ext uri="{FF2B5EF4-FFF2-40B4-BE49-F238E27FC236}">
              <a16:creationId xmlns:a16="http://schemas.microsoft.com/office/drawing/2014/main" id="{A2DFE417-4FA7-432E-94A8-80A8BD1C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2613" name="Picture 1787">
          <a:extLst>
            <a:ext uri="{FF2B5EF4-FFF2-40B4-BE49-F238E27FC236}">
              <a16:creationId xmlns:a16="http://schemas.microsoft.com/office/drawing/2014/main" id="{4DF8ABB5-6323-478E-A3B8-AF013023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2614" name="Picture 1787">
          <a:extLst>
            <a:ext uri="{FF2B5EF4-FFF2-40B4-BE49-F238E27FC236}">
              <a16:creationId xmlns:a16="http://schemas.microsoft.com/office/drawing/2014/main" id="{C424A888-DC81-4149-8A4C-E534D874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2615" name="Picture 1787">
          <a:extLst>
            <a:ext uri="{FF2B5EF4-FFF2-40B4-BE49-F238E27FC236}">
              <a16:creationId xmlns:a16="http://schemas.microsoft.com/office/drawing/2014/main" id="{BB58FA88-6EEC-4BE7-8F1F-FA08B527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2616" name="Picture 1787">
          <a:extLst>
            <a:ext uri="{FF2B5EF4-FFF2-40B4-BE49-F238E27FC236}">
              <a16:creationId xmlns:a16="http://schemas.microsoft.com/office/drawing/2014/main" id="{8893DBF6-2E18-4796-A17E-E4687122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2617" name="Picture 1787">
          <a:extLst>
            <a:ext uri="{FF2B5EF4-FFF2-40B4-BE49-F238E27FC236}">
              <a16:creationId xmlns:a16="http://schemas.microsoft.com/office/drawing/2014/main" id="{330B8449-FADD-49F5-9D51-37F4FCC3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2618" name="Picture 1787">
          <a:extLst>
            <a:ext uri="{FF2B5EF4-FFF2-40B4-BE49-F238E27FC236}">
              <a16:creationId xmlns:a16="http://schemas.microsoft.com/office/drawing/2014/main" id="{3BDA84B6-825B-47CE-A699-2D99F52C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2619" name="Picture 1787">
          <a:extLst>
            <a:ext uri="{FF2B5EF4-FFF2-40B4-BE49-F238E27FC236}">
              <a16:creationId xmlns:a16="http://schemas.microsoft.com/office/drawing/2014/main" id="{04969B21-732C-46A4-9DAE-DD426B95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2620" name="Picture 1787">
          <a:extLst>
            <a:ext uri="{FF2B5EF4-FFF2-40B4-BE49-F238E27FC236}">
              <a16:creationId xmlns:a16="http://schemas.microsoft.com/office/drawing/2014/main" id="{01C25B4C-6914-4126-930E-D9CDFBD5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621" name="Picture 1787">
          <a:extLst>
            <a:ext uri="{FF2B5EF4-FFF2-40B4-BE49-F238E27FC236}">
              <a16:creationId xmlns:a16="http://schemas.microsoft.com/office/drawing/2014/main" id="{0F0ADDAD-1ED2-4900-A8C3-4480CE83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2622" name="Picture 1787">
          <a:extLst>
            <a:ext uri="{FF2B5EF4-FFF2-40B4-BE49-F238E27FC236}">
              <a16:creationId xmlns:a16="http://schemas.microsoft.com/office/drawing/2014/main" id="{D7E4B193-07E9-4787-A329-77A2E634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2623" name="Picture 1787">
          <a:extLst>
            <a:ext uri="{FF2B5EF4-FFF2-40B4-BE49-F238E27FC236}">
              <a16:creationId xmlns:a16="http://schemas.microsoft.com/office/drawing/2014/main" id="{DC34BCA2-10AB-47DF-AD7F-B762F925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2624" name="Picture 1787">
          <a:extLst>
            <a:ext uri="{FF2B5EF4-FFF2-40B4-BE49-F238E27FC236}">
              <a16:creationId xmlns:a16="http://schemas.microsoft.com/office/drawing/2014/main" id="{631AC774-25B4-4472-8C99-9A7EC035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625" name="Picture 1787">
          <a:extLst>
            <a:ext uri="{FF2B5EF4-FFF2-40B4-BE49-F238E27FC236}">
              <a16:creationId xmlns:a16="http://schemas.microsoft.com/office/drawing/2014/main" id="{F9ACA095-A607-427D-833E-6A090D79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2626" name="Picture 1787">
          <a:extLst>
            <a:ext uri="{FF2B5EF4-FFF2-40B4-BE49-F238E27FC236}">
              <a16:creationId xmlns:a16="http://schemas.microsoft.com/office/drawing/2014/main" id="{D374273E-9DFA-4DE6-B3A8-2F21BF28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2627" name="Picture 1787">
          <a:extLst>
            <a:ext uri="{FF2B5EF4-FFF2-40B4-BE49-F238E27FC236}">
              <a16:creationId xmlns:a16="http://schemas.microsoft.com/office/drawing/2014/main" id="{3572216D-7542-4F68-8312-96C1066B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2628" name="Picture 1787">
          <a:extLst>
            <a:ext uri="{FF2B5EF4-FFF2-40B4-BE49-F238E27FC236}">
              <a16:creationId xmlns:a16="http://schemas.microsoft.com/office/drawing/2014/main" id="{ECE7D1F3-8B08-41AD-A992-68F33C42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2629" name="Picture 1787">
          <a:extLst>
            <a:ext uri="{FF2B5EF4-FFF2-40B4-BE49-F238E27FC236}">
              <a16:creationId xmlns:a16="http://schemas.microsoft.com/office/drawing/2014/main" id="{5BE6C6F8-BA37-4925-99DB-0C5FEB5C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2630" name="Picture 1787">
          <a:extLst>
            <a:ext uri="{FF2B5EF4-FFF2-40B4-BE49-F238E27FC236}">
              <a16:creationId xmlns:a16="http://schemas.microsoft.com/office/drawing/2014/main" id="{1A23EB33-7789-473F-BE23-E1EA0333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2631" name="Picture 1787">
          <a:extLst>
            <a:ext uri="{FF2B5EF4-FFF2-40B4-BE49-F238E27FC236}">
              <a16:creationId xmlns:a16="http://schemas.microsoft.com/office/drawing/2014/main" id="{0BEEA1BA-980B-46A3-8631-BCB45B31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2632" name="Picture 1787">
          <a:extLst>
            <a:ext uri="{FF2B5EF4-FFF2-40B4-BE49-F238E27FC236}">
              <a16:creationId xmlns:a16="http://schemas.microsoft.com/office/drawing/2014/main" id="{0764581F-072F-4071-95A9-19B1BA0F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2633" name="Picture 1787">
          <a:extLst>
            <a:ext uri="{FF2B5EF4-FFF2-40B4-BE49-F238E27FC236}">
              <a16:creationId xmlns:a16="http://schemas.microsoft.com/office/drawing/2014/main" id="{48CB4BCA-6A98-45C3-A41A-1A22105E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2634" name="Picture 1787">
          <a:extLst>
            <a:ext uri="{FF2B5EF4-FFF2-40B4-BE49-F238E27FC236}">
              <a16:creationId xmlns:a16="http://schemas.microsoft.com/office/drawing/2014/main" id="{790B0B10-32B6-42DB-99E8-5D76F710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2635" name="Picture 1787">
          <a:extLst>
            <a:ext uri="{FF2B5EF4-FFF2-40B4-BE49-F238E27FC236}">
              <a16:creationId xmlns:a16="http://schemas.microsoft.com/office/drawing/2014/main" id="{4E7AC73B-8D2F-47B6-93FA-52295CAC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2636" name="Picture 1787">
          <a:extLst>
            <a:ext uri="{FF2B5EF4-FFF2-40B4-BE49-F238E27FC236}">
              <a16:creationId xmlns:a16="http://schemas.microsoft.com/office/drawing/2014/main" id="{E76B24DA-9113-4210-B801-7B4AC88B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2637" name="Picture 1787">
          <a:extLst>
            <a:ext uri="{FF2B5EF4-FFF2-40B4-BE49-F238E27FC236}">
              <a16:creationId xmlns:a16="http://schemas.microsoft.com/office/drawing/2014/main" id="{3B8BCE3D-E131-4125-980C-2380276B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2638" name="Picture 1787">
          <a:extLst>
            <a:ext uri="{FF2B5EF4-FFF2-40B4-BE49-F238E27FC236}">
              <a16:creationId xmlns:a16="http://schemas.microsoft.com/office/drawing/2014/main" id="{BEF8F15E-8E7C-4C5A-8C1C-233E2885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2639" name="Picture 1787">
          <a:extLst>
            <a:ext uri="{FF2B5EF4-FFF2-40B4-BE49-F238E27FC236}">
              <a16:creationId xmlns:a16="http://schemas.microsoft.com/office/drawing/2014/main" id="{7A6947AB-7E0D-4FE1-824D-AF8CB925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2640" name="Picture 1787">
          <a:extLst>
            <a:ext uri="{FF2B5EF4-FFF2-40B4-BE49-F238E27FC236}">
              <a16:creationId xmlns:a16="http://schemas.microsoft.com/office/drawing/2014/main" id="{B7C67EA7-353E-459D-BFA3-B015848B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2641" name="Picture 1787">
          <a:extLst>
            <a:ext uri="{FF2B5EF4-FFF2-40B4-BE49-F238E27FC236}">
              <a16:creationId xmlns:a16="http://schemas.microsoft.com/office/drawing/2014/main" id="{0C1FA3FF-47F6-46F7-9EC5-7F4F5931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9525</xdr:colOff>
      <xdr:row>153</xdr:row>
      <xdr:rowOff>9525</xdr:rowOff>
    </xdr:to>
    <xdr:pic>
      <xdr:nvPicPr>
        <xdr:cNvPr id="2642" name="Picture 1787">
          <a:extLst>
            <a:ext uri="{FF2B5EF4-FFF2-40B4-BE49-F238E27FC236}">
              <a16:creationId xmlns:a16="http://schemas.microsoft.com/office/drawing/2014/main" id="{90A4ECD9-F9DA-45DA-A306-14C17610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2643" name="Picture 1787">
          <a:extLst>
            <a:ext uri="{FF2B5EF4-FFF2-40B4-BE49-F238E27FC236}">
              <a16:creationId xmlns:a16="http://schemas.microsoft.com/office/drawing/2014/main" id="{BBDF52FE-E213-4D0C-B52A-20F67AA4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9525</xdr:colOff>
      <xdr:row>155</xdr:row>
      <xdr:rowOff>9525</xdr:rowOff>
    </xdr:to>
    <xdr:pic>
      <xdr:nvPicPr>
        <xdr:cNvPr id="2644" name="Picture 1787">
          <a:extLst>
            <a:ext uri="{FF2B5EF4-FFF2-40B4-BE49-F238E27FC236}">
              <a16:creationId xmlns:a16="http://schemas.microsoft.com/office/drawing/2014/main" id="{5EB55ACC-E51A-4DC4-89C4-FD190D77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9525</xdr:colOff>
      <xdr:row>156</xdr:row>
      <xdr:rowOff>9525</xdr:rowOff>
    </xdr:to>
    <xdr:pic>
      <xdr:nvPicPr>
        <xdr:cNvPr id="2645" name="Picture 1787">
          <a:extLst>
            <a:ext uri="{FF2B5EF4-FFF2-40B4-BE49-F238E27FC236}">
              <a16:creationId xmlns:a16="http://schemas.microsoft.com/office/drawing/2014/main" id="{B13D9032-F1B0-4D66-860C-F12C05D7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9525</xdr:colOff>
      <xdr:row>157</xdr:row>
      <xdr:rowOff>9525</xdr:rowOff>
    </xdr:to>
    <xdr:pic>
      <xdr:nvPicPr>
        <xdr:cNvPr id="2646" name="Picture 1787">
          <a:extLst>
            <a:ext uri="{FF2B5EF4-FFF2-40B4-BE49-F238E27FC236}">
              <a16:creationId xmlns:a16="http://schemas.microsoft.com/office/drawing/2014/main" id="{92255DE7-6355-4A91-8CB6-A895373D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9525</xdr:colOff>
      <xdr:row>158</xdr:row>
      <xdr:rowOff>9525</xdr:rowOff>
    </xdr:to>
    <xdr:pic>
      <xdr:nvPicPr>
        <xdr:cNvPr id="2647" name="Picture 1787">
          <a:extLst>
            <a:ext uri="{FF2B5EF4-FFF2-40B4-BE49-F238E27FC236}">
              <a16:creationId xmlns:a16="http://schemas.microsoft.com/office/drawing/2014/main" id="{06E2F31F-1D74-4869-83DD-6A17C0F6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2648" name="Picture 1787">
          <a:extLst>
            <a:ext uri="{FF2B5EF4-FFF2-40B4-BE49-F238E27FC236}">
              <a16:creationId xmlns:a16="http://schemas.microsoft.com/office/drawing/2014/main" id="{69DED10B-D71D-4440-ABCD-52A51E54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9525</xdr:colOff>
      <xdr:row>160</xdr:row>
      <xdr:rowOff>9525</xdr:rowOff>
    </xdr:to>
    <xdr:pic>
      <xdr:nvPicPr>
        <xdr:cNvPr id="2649" name="Picture 1787">
          <a:extLst>
            <a:ext uri="{FF2B5EF4-FFF2-40B4-BE49-F238E27FC236}">
              <a16:creationId xmlns:a16="http://schemas.microsoft.com/office/drawing/2014/main" id="{1248A562-47E2-493C-BE74-CDDA55F6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pic>
      <xdr:nvPicPr>
        <xdr:cNvPr id="2650" name="Picture 1787">
          <a:extLst>
            <a:ext uri="{FF2B5EF4-FFF2-40B4-BE49-F238E27FC236}">
              <a16:creationId xmlns:a16="http://schemas.microsoft.com/office/drawing/2014/main" id="{811A357E-52F6-4E5E-B5DC-E104461A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651" name="Picture 1787">
          <a:extLst>
            <a:ext uri="{FF2B5EF4-FFF2-40B4-BE49-F238E27FC236}">
              <a16:creationId xmlns:a16="http://schemas.microsoft.com/office/drawing/2014/main" id="{45CF1B14-7F19-4035-8899-C5947CEF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2652" name="Picture 1787">
          <a:extLst>
            <a:ext uri="{FF2B5EF4-FFF2-40B4-BE49-F238E27FC236}">
              <a16:creationId xmlns:a16="http://schemas.microsoft.com/office/drawing/2014/main" id="{8C31A145-88BE-44B3-94ED-D469F7A3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9525</xdr:colOff>
      <xdr:row>164</xdr:row>
      <xdr:rowOff>9525</xdr:rowOff>
    </xdr:to>
    <xdr:pic>
      <xdr:nvPicPr>
        <xdr:cNvPr id="2653" name="Picture 1787">
          <a:extLst>
            <a:ext uri="{FF2B5EF4-FFF2-40B4-BE49-F238E27FC236}">
              <a16:creationId xmlns:a16="http://schemas.microsoft.com/office/drawing/2014/main" id="{6D522399-5459-4436-A3BC-173B7532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654" name="Picture 1787">
          <a:extLst>
            <a:ext uri="{FF2B5EF4-FFF2-40B4-BE49-F238E27FC236}">
              <a16:creationId xmlns:a16="http://schemas.microsoft.com/office/drawing/2014/main" id="{4DE09FEB-FE32-4BA3-BA48-1A777591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9525</xdr:colOff>
      <xdr:row>166</xdr:row>
      <xdr:rowOff>9525</xdr:rowOff>
    </xdr:to>
    <xdr:pic>
      <xdr:nvPicPr>
        <xdr:cNvPr id="2655" name="Picture 1787">
          <a:extLst>
            <a:ext uri="{FF2B5EF4-FFF2-40B4-BE49-F238E27FC236}">
              <a16:creationId xmlns:a16="http://schemas.microsoft.com/office/drawing/2014/main" id="{377F69B6-DF93-46CF-BDBC-7267462B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9525</xdr:colOff>
      <xdr:row>167</xdr:row>
      <xdr:rowOff>9525</xdr:rowOff>
    </xdr:to>
    <xdr:pic>
      <xdr:nvPicPr>
        <xdr:cNvPr id="2656" name="Picture 1787">
          <a:extLst>
            <a:ext uri="{FF2B5EF4-FFF2-40B4-BE49-F238E27FC236}">
              <a16:creationId xmlns:a16="http://schemas.microsoft.com/office/drawing/2014/main" id="{90CD717B-ACD4-4ABF-9D25-2D41CCB7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2657" name="Picture 1787">
          <a:extLst>
            <a:ext uri="{FF2B5EF4-FFF2-40B4-BE49-F238E27FC236}">
              <a16:creationId xmlns:a16="http://schemas.microsoft.com/office/drawing/2014/main" id="{ABC621EE-B64D-47A5-ADC3-3484F2DB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2658" name="Picture 1787">
          <a:extLst>
            <a:ext uri="{FF2B5EF4-FFF2-40B4-BE49-F238E27FC236}">
              <a16:creationId xmlns:a16="http://schemas.microsoft.com/office/drawing/2014/main" id="{754296E2-A6F3-4EA6-AA6E-606FB672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9525</xdr:colOff>
      <xdr:row>170</xdr:row>
      <xdr:rowOff>9525</xdr:rowOff>
    </xdr:to>
    <xdr:pic>
      <xdr:nvPicPr>
        <xdr:cNvPr id="2659" name="Picture 1787">
          <a:extLst>
            <a:ext uri="{FF2B5EF4-FFF2-40B4-BE49-F238E27FC236}">
              <a16:creationId xmlns:a16="http://schemas.microsoft.com/office/drawing/2014/main" id="{66B6FD8B-73E2-4EC6-BD89-F18C50E1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9525</xdr:colOff>
      <xdr:row>171</xdr:row>
      <xdr:rowOff>9525</xdr:rowOff>
    </xdr:to>
    <xdr:pic>
      <xdr:nvPicPr>
        <xdr:cNvPr id="2660" name="Picture 1787">
          <a:extLst>
            <a:ext uri="{FF2B5EF4-FFF2-40B4-BE49-F238E27FC236}">
              <a16:creationId xmlns:a16="http://schemas.microsoft.com/office/drawing/2014/main" id="{C2DD2E80-D0F9-4D22-B82D-5AB71446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9525</xdr:colOff>
      <xdr:row>172</xdr:row>
      <xdr:rowOff>9525</xdr:rowOff>
    </xdr:to>
    <xdr:pic>
      <xdr:nvPicPr>
        <xdr:cNvPr id="2661" name="Picture 1787">
          <a:extLst>
            <a:ext uri="{FF2B5EF4-FFF2-40B4-BE49-F238E27FC236}">
              <a16:creationId xmlns:a16="http://schemas.microsoft.com/office/drawing/2014/main" id="{297343B2-E974-47CA-B411-7E3315FC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9525</xdr:colOff>
      <xdr:row>173</xdr:row>
      <xdr:rowOff>9525</xdr:rowOff>
    </xdr:to>
    <xdr:pic>
      <xdr:nvPicPr>
        <xdr:cNvPr id="2662" name="Picture 1787">
          <a:extLst>
            <a:ext uri="{FF2B5EF4-FFF2-40B4-BE49-F238E27FC236}">
              <a16:creationId xmlns:a16="http://schemas.microsoft.com/office/drawing/2014/main" id="{E67DEF5E-B78B-4D9A-9EBB-D80A0DB0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9525</xdr:colOff>
      <xdr:row>174</xdr:row>
      <xdr:rowOff>9525</xdr:rowOff>
    </xdr:to>
    <xdr:pic>
      <xdr:nvPicPr>
        <xdr:cNvPr id="2663" name="Picture 1787">
          <a:extLst>
            <a:ext uri="{FF2B5EF4-FFF2-40B4-BE49-F238E27FC236}">
              <a16:creationId xmlns:a16="http://schemas.microsoft.com/office/drawing/2014/main" id="{695C35A9-6C1D-46D3-8F8C-44CEF511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2664" name="Picture 1787">
          <a:extLst>
            <a:ext uri="{FF2B5EF4-FFF2-40B4-BE49-F238E27FC236}">
              <a16:creationId xmlns:a16="http://schemas.microsoft.com/office/drawing/2014/main" id="{AACF1209-488C-4A42-81BA-6EB6F6E4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2665" name="Picture 1787">
          <a:extLst>
            <a:ext uri="{FF2B5EF4-FFF2-40B4-BE49-F238E27FC236}">
              <a16:creationId xmlns:a16="http://schemas.microsoft.com/office/drawing/2014/main" id="{AE1C8483-A92F-4D23-A517-533460D9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2666" name="Picture 1787">
          <a:extLst>
            <a:ext uri="{FF2B5EF4-FFF2-40B4-BE49-F238E27FC236}">
              <a16:creationId xmlns:a16="http://schemas.microsoft.com/office/drawing/2014/main" id="{5E0100DA-1358-4251-AECD-50D9E756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2667" name="Picture 1787">
          <a:extLst>
            <a:ext uri="{FF2B5EF4-FFF2-40B4-BE49-F238E27FC236}">
              <a16:creationId xmlns:a16="http://schemas.microsoft.com/office/drawing/2014/main" id="{6AF2EC66-B5D4-48A8-96EA-9628C7D8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2668" name="Picture 1787">
          <a:extLst>
            <a:ext uri="{FF2B5EF4-FFF2-40B4-BE49-F238E27FC236}">
              <a16:creationId xmlns:a16="http://schemas.microsoft.com/office/drawing/2014/main" id="{E4789287-2758-440E-9BB3-83B9DABD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2669" name="Picture 1787">
          <a:extLst>
            <a:ext uri="{FF2B5EF4-FFF2-40B4-BE49-F238E27FC236}">
              <a16:creationId xmlns:a16="http://schemas.microsoft.com/office/drawing/2014/main" id="{5A17615C-CF42-4923-A59C-45BE484B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2670" name="Picture 1787">
          <a:extLst>
            <a:ext uri="{FF2B5EF4-FFF2-40B4-BE49-F238E27FC236}">
              <a16:creationId xmlns:a16="http://schemas.microsoft.com/office/drawing/2014/main" id="{22687F12-F561-44FD-9F18-331268DB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2671" name="Picture 1787">
          <a:extLst>
            <a:ext uri="{FF2B5EF4-FFF2-40B4-BE49-F238E27FC236}">
              <a16:creationId xmlns:a16="http://schemas.microsoft.com/office/drawing/2014/main" id="{6F278E90-91E4-45AF-BBE6-8196ECC0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2672" name="Picture 1787">
          <a:extLst>
            <a:ext uri="{FF2B5EF4-FFF2-40B4-BE49-F238E27FC236}">
              <a16:creationId xmlns:a16="http://schemas.microsoft.com/office/drawing/2014/main" id="{7DDDC134-937A-4962-BA3B-D0074184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2673" name="Picture 1787">
          <a:extLst>
            <a:ext uri="{FF2B5EF4-FFF2-40B4-BE49-F238E27FC236}">
              <a16:creationId xmlns:a16="http://schemas.microsoft.com/office/drawing/2014/main" id="{19372B2D-8EB7-455C-BD2A-8A4B7334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2674" name="Picture 1787">
          <a:extLst>
            <a:ext uri="{FF2B5EF4-FFF2-40B4-BE49-F238E27FC236}">
              <a16:creationId xmlns:a16="http://schemas.microsoft.com/office/drawing/2014/main" id="{31B1D00F-B4B1-4B9D-98CE-C0AF90F5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675" name="Picture 1787">
          <a:extLst>
            <a:ext uri="{FF2B5EF4-FFF2-40B4-BE49-F238E27FC236}">
              <a16:creationId xmlns:a16="http://schemas.microsoft.com/office/drawing/2014/main" id="{810F440A-CFA9-43C8-9503-A4733968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2676" name="Picture 1787">
          <a:extLst>
            <a:ext uri="{FF2B5EF4-FFF2-40B4-BE49-F238E27FC236}">
              <a16:creationId xmlns:a16="http://schemas.microsoft.com/office/drawing/2014/main" id="{57E3BADD-00FC-473A-A007-4C922D25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2677" name="Picture 1787">
          <a:extLst>
            <a:ext uri="{FF2B5EF4-FFF2-40B4-BE49-F238E27FC236}">
              <a16:creationId xmlns:a16="http://schemas.microsoft.com/office/drawing/2014/main" id="{4792354A-24BE-4BB7-8795-DC99C8A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2678" name="Picture 1787">
          <a:extLst>
            <a:ext uri="{FF2B5EF4-FFF2-40B4-BE49-F238E27FC236}">
              <a16:creationId xmlns:a16="http://schemas.microsoft.com/office/drawing/2014/main" id="{F2958D8F-873D-469A-B2AB-4B1E0445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679" name="Picture 1787">
          <a:extLst>
            <a:ext uri="{FF2B5EF4-FFF2-40B4-BE49-F238E27FC236}">
              <a16:creationId xmlns:a16="http://schemas.microsoft.com/office/drawing/2014/main" id="{ED7A9BE5-0327-4326-901F-A4CA7357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2680" name="Picture 1787">
          <a:extLst>
            <a:ext uri="{FF2B5EF4-FFF2-40B4-BE49-F238E27FC236}">
              <a16:creationId xmlns:a16="http://schemas.microsoft.com/office/drawing/2014/main" id="{788CF34C-A255-4E2A-B9A0-1B1C7D0F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2681" name="Picture 1787">
          <a:extLst>
            <a:ext uri="{FF2B5EF4-FFF2-40B4-BE49-F238E27FC236}">
              <a16:creationId xmlns:a16="http://schemas.microsoft.com/office/drawing/2014/main" id="{A9737ADE-E82B-43C6-AE6E-B3C0A719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2682" name="Picture 1787">
          <a:extLst>
            <a:ext uri="{FF2B5EF4-FFF2-40B4-BE49-F238E27FC236}">
              <a16:creationId xmlns:a16="http://schemas.microsoft.com/office/drawing/2014/main" id="{DB013434-6B71-4688-9841-37FA5E40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3" name="Picture 1787">
          <a:extLst>
            <a:ext uri="{FF2B5EF4-FFF2-40B4-BE49-F238E27FC236}">
              <a16:creationId xmlns:a16="http://schemas.microsoft.com/office/drawing/2014/main" id="{37A707EC-3B78-4AC6-A9CB-E7790425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684" name="Picture 1787">
          <a:extLst>
            <a:ext uri="{FF2B5EF4-FFF2-40B4-BE49-F238E27FC236}">
              <a16:creationId xmlns:a16="http://schemas.microsoft.com/office/drawing/2014/main" id="{51915616-13DD-4608-B3C4-F2B08569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2685" name="Picture 1787">
          <a:extLst>
            <a:ext uri="{FF2B5EF4-FFF2-40B4-BE49-F238E27FC236}">
              <a16:creationId xmlns:a16="http://schemas.microsoft.com/office/drawing/2014/main" id="{54B571C5-860E-4F8F-8C27-4341D2E7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2686" name="Picture 1787">
          <a:extLst>
            <a:ext uri="{FF2B5EF4-FFF2-40B4-BE49-F238E27FC236}">
              <a16:creationId xmlns:a16="http://schemas.microsoft.com/office/drawing/2014/main" id="{6DDB80F1-3B42-4DB2-A46D-4266DF40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2687" name="Picture 1787">
          <a:extLst>
            <a:ext uri="{FF2B5EF4-FFF2-40B4-BE49-F238E27FC236}">
              <a16:creationId xmlns:a16="http://schemas.microsoft.com/office/drawing/2014/main" id="{A4826C37-225E-48AD-8701-4E2FC628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2688" name="Picture 1787">
          <a:extLst>
            <a:ext uri="{FF2B5EF4-FFF2-40B4-BE49-F238E27FC236}">
              <a16:creationId xmlns:a16="http://schemas.microsoft.com/office/drawing/2014/main" id="{F48DF424-8DC0-4E28-AA3E-0C8E50CA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697" name="Picture 1798">
          <a:extLst>
            <a:ext uri="{FF2B5EF4-FFF2-40B4-BE49-F238E27FC236}">
              <a16:creationId xmlns:a16="http://schemas.microsoft.com/office/drawing/2014/main" id="{FFEF9F1B-1869-4FDC-B091-D2927A34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698" name="Picture 1798">
          <a:extLst>
            <a:ext uri="{FF2B5EF4-FFF2-40B4-BE49-F238E27FC236}">
              <a16:creationId xmlns:a16="http://schemas.microsoft.com/office/drawing/2014/main" id="{A54A0EA7-0219-46AA-9C1C-F9B0EA3C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699" name="Picture 1798">
          <a:extLst>
            <a:ext uri="{FF2B5EF4-FFF2-40B4-BE49-F238E27FC236}">
              <a16:creationId xmlns:a16="http://schemas.microsoft.com/office/drawing/2014/main" id="{8FFEBA1E-5893-4DCB-9CC1-4A3398C0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00" name="Picture 1798">
          <a:extLst>
            <a:ext uri="{FF2B5EF4-FFF2-40B4-BE49-F238E27FC236}">
              <a16:creationId xmlns:a16="http://schemas.microsoft.com/office/drawing/2014/main" id="{52A73A85-ED4D-4873-8C8D-B288E8A2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01" name="Picture 1798">
          <a:extLst>
            <a:ext uri="{FF2B5EF4-FFF2-40B4-BE49-F238E27FC236}">
              <a16:creationId xmlns:a16="http://schemas.microsoft.com/office/drawing/2014/main" id="{0B937AA4-9372-4E22-A0A2-4FCF09CE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2702" name="Picture 29235">
          <a:extLst>
            <a:ext uri="{FF2B5EF4-FFF2-40B4-BE49-F238E27FC236}">
              <a16:creationId xmlns:a16="http://schemas.microsoft.com/office/drawing/2014/main" id="{CEAFA7E1-8C4F-4182-B541-15515A89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03" name="Picture 1798">
          <a:extLst>
            <a:ext uri="{FF2B5EF4-FFF2-40B4-BE49-F238E27FC236}">
              <a16:creationId xmlns:a16="http://schemas.microsoft.com/office/drawing/2014/main" id="{9FE61996-2828-48A6-A2D8-66C5AAB0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04" name="Picture 1798">
          <a:extLst>
            <a:ext uri="{FF2B5EF4-FFF2-40B4-BE49-F238E27FC236}">
              <a16:creationId xmlns:a16="http://schemas.microsoft.com/office/drawing/2014/main" id="{B33A83E8-A0DA-4993-829D-6668BE8A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05" name="Picture 1798">
          <a:extLst>
            <a:ext uri="{FF2B5EF4-FFF2-40B4-BE49-F238E27FC236}">
              <a16:creationId xmlns:a16="http://schemas.microsoft.com/office/drawing/2014/main" id="{9D8C6839-5F76-4B7F-9141-A032301D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06" name="Picture 1798">
          <a:extLst>
            <a:ext uri="{FF2B5EF4-FFF2-40B4-BE49-F238E27FC236}">
              <a16:creationId xmlns:a16="http://schemas.microsoft.com/office/drawing/2014/main" id="{633DBB97-9CAC-4E22-8D0C-EB2D40A1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07" name="Picture 1798">
          <a:extLst>
            <a:ext uri="{FF2B5EF4-FFF2-40B4-BE49-F238E27FC236}">
              <a16:creationId xmlns:a16="http://schemas.microsoft.com/office/drawing/2014/main" id="{40A0C58B-80B2-4F6A-BDA9-E33F202E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08" name="Picture 1798">
          <a:extLst>
            <a:ext uri="{FF2B5EF4-FFF2-40B4-BE49-F238E27FC236}">
              <a16:creationId xmlns:a16="http://schemas.microsoft.com/office/drawing/2014/main" id="{EA18CFAB-2846-49D3-8159-7B11F9BB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2709" name="Picture 29235">
          <a:extLst>
            <a:ext uri="{FF2B5EF4-FFF2-40B4-BE49-F238E27FC236}">
              <a16:creationId xmlns:a16="http://schemas.microsoft.com/office/drawing/2014/main" id="{553417C0-41FE-42BA-8FD9-7C7012C4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10" name="Picture 1798">
          <a:extLst>
            <a:ext uri="{FF2B5EF4-FFF2-40B4-BE49-F238E27FC236}">
              <a16:creationId xmlns:a16="http://schemas.microsoft.com/office/drawing/2014/main" id="{DDCECEB4-DA6B-4BEE-B2EB-669629FF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11" name="Picture 1798">
          <a:extLst>
            <a:ext uri="{FF2B5EF4-FFF2-40B4-BE49-F238E27FC236}">
              <a16:creationId xmlns:a16="http://schemas.microsoft.com/office/drawing/2014/main" id="{7903C303-667A-4339-9B86-91913BC0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12" name="Picture 1798">
          <a:extLst>
            <a:ext uri="{FF2B5EF4-FFF2-40B4-BE49-F238E27FC236}">
              <a16:creationId xmlns:a16="http://schemas.microsoft.com/office/drawing/2014/main" id="{27DD5F6D-0D23-4A1C-8417-06A6B4CC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13" name="Picture 1798">
          <a:extLst>
            <a:ext uri="{FF2B5EF4-FFF2-40B4-BE49-F238E27FC236}">
              <a16:creationId xmlns:a16="http://schemas.microsoft.com/office/drawing/2014/main" id="{F402D5D9-9C91-4560-8BAE-A51A4C72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14" name="Picture 1798">
          <a:extLst>
            <a:ext uri="{FF2B5EF4-FFF2-40B4-BE49-F238E27FC236}">
              <a16:creationId xmlns:a16="http://schemas.microsoft.com/office/drawing/2014/main" id="{DD614183-5C5A-4D20-AC1A-408455E3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15" name="Picture 1787">
          <a:extLst>
            <a:ext uri="{FF2B5EF4-FFF2-40B4-BE49-F238E27FC236}">
              <a16:creationId xmlns:a16="http://schemas.microsoft.com/office/drawing/2014/main" id="{E6C79CA4-F7AB-4AB3-9009-94F0F025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16" name="Picture 1787">
          <a:extLst>
            <a:ext uri="{FF2B5EF4-FFF2-40B4-BE49-F238E27FC236}">
              <a16:creationId xmlns:a16="http://schemas.microsoft.com/office/drawing/2014/main" id="{B2CC35A2-234A-4534-A5BF-B98F58EC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17" name="Picture 4273">
          <a:extLst>
            <a:ext uri="{FF2B5EF4-FFF2-40B4-BE49-F238E27FC236}">
              <a16:creationId xmlns:a16="http://schemas.microsoft.com/office/drawing/2014/main" id="{576FDEB7-4002-4762-A2CE-41AE8735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18" name="Picture 1798">
          <a:extLst>
            <a:ext uri="{FF2B5EF4-FFF2-40B4-BE49-F238E27FC236}">
              <a16:creationId xmlns:a16="http://schemas.microsoft.com/office/drawing/2014/main" id="{1A05E6C5-8C46-4518-8AF4-4B79C521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19" name="Picture 1798">
          <a:extLst>
            <a:ext uri="{FF2B5EF4-FFF2-40B4-BE49-F238E27FC236}">
              <a16:creationId xmlns:a16="http://schemas.microsoft.com/office/drawing/2014/main" id="{C5F23040-887C-48F7-AAE0-140BC70D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20" name="Picture 1798">
          <a:extLst>
            <a:ext uri="{FF2B5EF4-FFF2-40B4-BE49-F238E27FC236}">
              <a16:creationId xmlns:a16="http://schemas.microsoft.com/office/drawing/2014/main" id="{4C56F6ED-B6AD-4883-8CD0-AEC60267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21" name="Picture 1798">
          <a:extLst>
            <a:ext uri="{FF2B5EF4-FFF2-40B4-BE49-F238E27FC236}">
              <a16:creationId xmlns:a16="http://schemas.microsoft.com/office/drawing/2014/main" id="{AC8575E4-303A-412A-8264-7CB94E69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22" name="Picture 1798">
          <a:extLst>
            <a:ext uri="{FF2B5EF4-FFF2-40B4-BE49-F238E27FC236}">
              <a16:creationId xmlns:a16="http://schemas.microsoft.com/office/drawing/2014/main" id="{483CD299-9424-4ECF-97BC-A457C4C1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2723" name="Picture 29235">
          <a:extLst>
            <a:ext uri="{FF2B5EF4-FFF2-40B4-BE49-F238E27FC236}">
              <a16:creationId xmlns:a16="http://schemas.microsoft.com/office/drawing/2014/main" id="{A6134493-0EE4-4065-9636-0DCD1A5C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24" name="Picture 1798">
          <a:extLst>
            <a:ext uri="{FF2B5EF4-FFF2-40B4-BE49-F238E27FC236}">
              <a16:creationId xmlns:a16="http://schemas.microsoft.com/office/drawing/2014/main" id="{B30E9AB4-C0BC-48B5-ACD2-DE77EEBA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25" name="Picture 1798">
          <a:extLst>
            <a:ext uri="{FF2B5EF4-FFF2-40B4-BE49-F238E27FC236}">
              <a16:creationId xmlns:a16="http://schemas.microsoft.com/office/drawing/2014/main" id="{B4098D63-B432-477D-BC5B-CB7063C1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26" name="Picture 1798">
          <a:extLst>
            <a:ext uri="{FF2B5EF4-FFF2-40B4-BE49-F238E27FC236}">
              <a16:creationId xmlns:a16="http://schemas.microsoft.com/office/drawing/2014/main" id="{E7FFD24B-867C-4F8F-B117-1A82A5D9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2727" name="Picture 29235">
          <a:extLst>
            <a:ext uri="{FF2B5EF4-FFF2-40B4-BE49-F238E27FC236}">
              <a16:creationId xmlns:a16="http://schemas.microsoft.com/office/drawing/2014/main" id="{7FFED241-4289-403E-A86D-A01A5E44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28" name="Picture 1798">
          <a:extLst>
            <a:ext uri="{FF2B5EF4-FFF2-40B4-BE49-F238E27FC236}">
              <a16:creationId xmlns:a16="http://schemas.microsoft.com/office/drawing/2014/main" id="{F074A7C2-19FD-4317-AB91-59AB0A56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29" name="Picture 1798">
          <a:extLst>
            <a:ext uri="{FF2B5EF4-FFF2-40B4-BE49-F238E27FC236}">
              <a16:creationId xmlns:a16="http://schemas.microsoft.com/office/drawing/2014/main" id="{497AA59C-C051-404A-8804-1AB966F9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30" name="Picture 1798">
          <a:extLst>
            <a:ext uri="{FF2B5EF4-FFF2-40B4-BE49-F238E27FC236}">
              <a16:creationId xmlns:a16="http://schemas.microsoft.com/office/drawing/2014/main" id="{C698FF34-F9BD-4161-AA24-19716323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2731" name="Picture 29235">
          <a:extLst>
            <a:ext uri="{FF2B5EF4-FFF2-40B4-BE49-F238E27FC236}">
              <a16:creationId xmlns:a16="http://schemas.microsoft.com/office/drawing/2014/main" id="{3C1F0903-D88B-4F33-8326-617ADA3F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32" name="Picture 1798">
          <a:extLst>
            <a:ext uri="{FF2B5EF4-FFF2-40B4-BE49-F238E27FC236}">
              <a16:creationId xmlns:a16="http://schemas.microsoft.com/office/drawing/2014/main" id="{2C25BD10-80B5-474D-A00B-AE12CF8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33" name="Picture 1798">
          <a:extLst>
            <a:ext uri="{FF2B5EF4-FFF2-40B4-BE49-F238E27FC236}">
              <a16:creationId xmlns:a16="http://schemas.microsoft.com/office/drawing/2014/main" id="{8CA7D6E5-A428-4D8D-8BCD-C5745075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34" name="Picture 1798">
          <a:extLst>
            <a:ext uri="{FF2B5EF4-FFF2-40B4-BE49-F238E27FC236}">
              <a16:creationId xmlns:a16="http://schemas.microsoft.com/office/drawing/2014/main" id="{823BBF10-B7C8-4864-9A73-68FC3B86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2735" name="Picture 29235">
          <a:extLst>
            <a:ext uri="{FF2B5EF4-FFF2-40B4-BE49-F238E27FC236}">
              <a16:creationId xmlns:a16="http://schemas.microsoft.com/office/drawing/2014/main" id="{98A09531-90D0-4B07-94CC-B1263876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36" name="Picture 1798">
          <a:extLst>
            <a:ext uri="{FF2B5EF4-FFF2-40B4-BE49-F238E27FC236}">
              <a16:creationId xmlns:a16="http://schemas.microsoft.com/office/drawing/2014/main" id="{AFFFC15B-F458-43A9-83F7-C5C5B038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37" name="Picture 1798">
          <a:extLst>
            <a:ext uri="{FF2B5EF4-FFF2-40B4-BE49-F238E27FC236}">
              <a16:creationId xmlns:a16="http://schemas.microsoft.com/office/drawing/2014/main" id="{33A6E924-59AD-440B-9D84-9AB6D744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38" name="Picture 1798">
          <a:extLst>
            <a:ext uri="{FF2B5EF4-FFF2-40B4-BE49-F238E27FC236}">
              <a16:creationId xmlns:a16="http://schemas.microsoft.com/office/drawing/2014/main" id="{FA046FC6-9F1B-4952-BE35-85E04B6C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39" name="Picture 1787">
          <a:extLst>
            <a:ext uri="{FF2B5EF4-FFF2-40B4-BE49-F238E27FC236}">
              <a16:creationId xmlns:a16="http://schemas.microsoft.com/office/drawing/2014/main" id="{F4B4EDC8-4371-4D59-A68E-F26A2932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40" name="Picture 1787">
          <a:extLst>
            <a:ext uri="{FF2B5EF4-FFF2-40B4-BE49-F238E27FC236}">
              <a16:creationId xmlns:a16="http://schemas.microsoft.com/office/drawing/2014/main" id="{BA1182D1-23D8-4D09-AF76-8A8CF06C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41" name="Picture 1798">
          <a:extLst>
            <a:ext uri="{FF2B5EF4-FFF2-40B4-BE49-F238E27FC236}">
              <a16:creationId xmlns:a16="http://schemas.microsoft.com/office/drawing/2014/main" id="{E1FDF88E-3410-4B1F-BC81-658ABE8A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42" name="Picture 1798">
          <a:extLst>
            <a:ext uri="{FF2B5EF4-FFF2-40B4-BE49-F238E27FC236}">
              <a16:creationId xmlns:a16="http://schemas.microsoft.com/office/drawing/2014/main" id="{E032D279-E96D-47AA-B93C-BBC5A8EE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2743" name="Picture 29235">
          <a:extLst>
            <a:ext uri="{FF2B5EF4-FFF2-40B4-BE49-F238E27FC236}">
              <a16:creationId xmlns:a16="http://schemas.microsoft.com/office/drawing/2014/main" id="{97E3D4BA-242A-43CC-A581-4D8A9828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44" name="Picture 1798">
          <a:extLst>
            <a:ext uri="{FF2B5EF4-FFF2-40B4-BE49-F238E27FC236}">
              <a16:creationId xmlns:a16="http://schemas.microsoft.com/office/drawing/2014/main" id="{88ADCBF3-5F48-4DD4-8F6A-D797FCC5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45" name="Picture 1798">
          <a:extLst>
            <a:ext uri="{FF2B5EF4-FFF2-40B4-BE49-F238E27FC236}">
              <a16:creationId xmlns:a16="http://schemas.microsoft.com/office/drawing/2014/main" id="{68A7EFD1-34BF-4E0B-9CCB-679FB6AF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46" name="Picture 1798">
          <a:extLst>
            <a:ext uri="{FF2B5EF4-FFF2-40B4-BE49-F238E27FC236}">
              <a16:creationId xmlns:a16="http://schemas.microsoft.com/office/drawing/2014/main" id="{E5E07855-E8F2-4BE4-A8E9-DC77E507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19050</xdr:rowOff>
    </xdr:to>
    <xdr:pic>
      <xdr:nvPicPr>
        <xdr:cNvPr id="2747" name="Picture 29235">
          <a:extLst>
            <a:ext uri="{FF2B5EF4-FFF2-40B4-BE49-F238E27FC236}">
              <a16:creationId xmlns:a16="http://schemas.microsoft.com/office/drawing/2014/main" id="{7C664C78-DC65-42E7-B617-FEBF288D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48" name="Picture 1798">
          <a:extLst>
            <a:ext uri="{FF2B5EF4-FFF2-40B4-BE49-F238E27FC236}">
              <a16:creationId xmlns:a16="http://schemas.microsoft.com/office/drawing/2014/main" id="{6D127369-D661-4A72-8F1D-C6CCF6A9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49" name="Picture 1798">
          <a:extLst>
            <a:ext uri="{FF2B5EF4-FFF2-40B4-BE49-F238E27FC236}">
              <a16:creationId xmlns:a16="http://schemas.microsoft.com/office/drawing/2014/main" id="{C39C10B2-402B-4382-9602-6109CAFE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50" name="Picture 1798">
          <a:extLst>
            <a:ext uri="{FF2B5EF4-FFF2-40B4-BE49-F238E27FC236}">
              <a16:creationId xmlns:a16="http://schemas.microsoft.com/office/drawing/2014/main" id="{4853B581-57B5-4146-AE83-6A93E4B0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751" name="Picture 1787">
          <a:extLst>
            <a:ext uri="{FF2B5EF4-FFF2-40B4-BE49-F238E27FC236}">
              <a16:creationId xmlns:a16="http://schemas.microsoft.com/office/drawing/2014/main" id="{E4D4B73B-57A4-4083-8BC9-59B0D3AB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52" name="Picture 1798">
          <a:extLst>
            <a:ext uri="{FF2B5EF4-FFF2-40B4-BE49-F238E27FC236}">
              <a16:creationId xmlns:a16="http://schemas.microsoft.com/office/drawing/2014/main" id="{93C2FAE7-3C47-4FA7-9D7B-E355794A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53" name="Picture 1798">
          <a:extLst>
            <a:ext uri="{FF2B5EF4-FFF2-40B4-BE49-F238E27FC236}">
              <a16:creationId xmlns:a16="http://schemas.microsoft.com/office/drawing/2014/main" id="{17806A93-B817-45AD-B06A-5DFED385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2754" name="Picture 29235">
          <a:extLst>
            <a:ext uri="{FF2B5EF4-FFF2-40B4-BE49-F238E27FC236}">
              <a16:creationId xmlns:a16="http://schemas.microsoft.com/office/drawing/2014/main" id="{8C9F271D-787A-43F8-90F4-BD420F09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55" name="Picture 1798">
          <a:extLst>
            <a:ext uri="{FF2B5EF4-FFF2-40B4-BE49-F238E27FC236}">
              <a16:creationId xmlns:a16="http://schemas.microsoft.com/office/drawing/2014/main" id="{AA891D64-9F7F-454F-AB1B-8FAF0E37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56" name="Picture 1798">
          <a:extLst>
            <a:ext uri="{FF2B5EF4-FFF2-40B4-BE49-F238E27FC236}">
              <a16:creationId xmlns:a16="http://schemas.microsoft.com/office/drawing/2014/main" id="{CCC56FF7-5020-4125-9F97-3F8FA00A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57" name="Picture 1798">
          <a:extLst>
            <a:ext uri="{FF2B5EF4-FFF2-40B4-BE49-F238E27FC236}">
              <a16:creationId xmlns:a16="http://schemas.microsoft.com/office/drawing/2014/main" id="{678DF154-8650-4C82-99FC-CBA44219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19050</xdr:rowOff>
    </xdr:to>
    <xdr:pic>
      <xdr:nvPicPr>
        <xdr:cNvPr id="2758" name="Picture 29235">
          <a:extLst>
            <a:ext uri="{FF2B5EF4-FFF2-40B4-BE49-F238E27FC236}">
              <a16:creationId xmlns:a16="http://schemas.microsoft.com/office/drawing/2014/main" id="{10C0862E-30FA-47E4-9752-6B782F7C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59" name="Picture 1798">
          <a:extLst>
            <a:ext uri="{FF2B5EF4-FFF2-40B4-BE49-F238E27FC236}">
              <a16:creationId xmlns:a16="http://schemas.microsoft.com/office/drawing/2014/main" id="{09EFCA5A-BC24-48C8-BA19-317858BA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60" name="Picture 1798">
          <a:extLst>
            <a:ext uri="{FF2B5EF4-FFF2-40B4-BE49-F238E27FC236}">
              <a16:creationId xmlns:a16="http://schemas.microsoft.com/office/drawing/2014/main" id="{7F96F561-BA55-4EEF-A7ED-9B88C15A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61" name="Picture 1798">
          <a:extLst>
            <a:ext uri="{FF2B5EF4-FFF2-40B4-BE49-F238E27FC236}">
              <a16:creationId xmlns:a16="http://schemas.microsoft.com/office/drawing/2014/main" id="{C03E2CA8-4938-479C-A3A0-D900C07E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62" name="Picture 1787">
          <a:extLst>
            <a:ext uri="{FF2B5EF4-FFF2-40B4-BE49-F238E27FC236}">
              <a16:creationId xmlns:a16="http://schemas.microsoft.com/office/drawing/2014/main" id="{92660C46-AA3D-44FF-8597-702DA767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63" name="Picture 1798">
          <a:extLst>
            <a:ext uri="{FF2B5EF4-FFF2-40B4-BE49-F238E27FC236}">
              <a16:creationId xmlns:a16="http://schemas.microsoft.com/office/drawing/2014/main" id="{F0FAE929-253E-450D-873C-844338F2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64" name="Picture 1798">
          <a:extLst>
            <a:ext uri="{FF2B5EF4-FFF2-40B4-BE49-F238E27FC236}">
              <a16:creationId xmlns:a16="http://schemas.microsoft.com/office/drawing/2014/main" id="{DD2B63EE-6B8B-492B-9B97-6FE2C4B9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65" name="Picture 1798">
          <a:extLst>
            <a:ext uri="{FF2B5EF4-FFF2-40B4-BE49-F238E27FC236}">
              <a16:creationId xmlns:a16="http://schemas.microsoft.com/office/drawing/2014/main" id="{175EBC9F-D1FF-4B71-97BC-6B930B9E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66" name="Picture 1798">
          <a:extLst>
            <a:ext uri="{FF2B5EF4-FFF2-40B4-BE49-F238E27FC236}">
              <a16:creationId xmlns:a16="http://schemas.microsoft.com/office/drawing/2014/main" id="{1EF1559A-2379-4FDA-A095-6949E7AC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67" name="Picture 1798">
          <a:extLst>
            <a:ext uri="{FF2B5EF4-FFF2-40B4-BE49-F238E27FC236}">
              <a16:creationId xmlns:a16="http://schemas.microsoft.com/office/drawing/2014/main" id="{0A4B4E8F-1FDE-4BAB-9C48-DBA33EB6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2768" name="Picture 29235">
          <a:extLst>
            <a:ext uri="{FF2B5EF4-FFF2-40B4-BE49-F238E27FC236}">
              <a16:creationId xmlns:a16="http://schemas.microsoft.com/office/drawing/2014/main" id="{936A0BFD-B5EB-4476-AC5D-E6C09B74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69" name="Picture 1798">
          <a:extLst>
            <a:ext uri="{FF2B5EF4-FFF2-40B4-BE49-F238E27FC236}">
              <a16:creationId xmlns:a16="http://schemas.microsoft.com/office/drawing/2014/main" id="{7B3A7C2C-A312-4255-9DF5-53E68167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70" name="Picture 1798">
          <a:extLst>
            <a:ext uri="{FF2B5EF4-FFF2-40B4-BE49-F238E27FC236}">
              <a16:creationId xmlns:a16="http://schemas.microsoft.com/office/drawing/2014/main" id="{0AD437FA-2A06-4811-920F-771041FF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71" name="Picture 1798">
          <a:extLst>
            <a:ext uri="{FF2B5EF4-FFF2-40B4-BE49-F238E27FC236}">
              <a16:creationId xmlns:a16="http://schemas.microsoft.com/office/drawing/2014/main" id="{3B9064D4-CF24-472F-897E-D21091E5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72" name="Picture 1798">
          <a:extLst>
            <a:ext uri="{FF2B5EF4-FFF2-40B4-BE49-F238E27FC236}">
              <a16:creationId xmlns:a16="http://schemas.microsoft.com/office/drawing/2014/main" id="{ACFD2769-FAF5-486F-AA9B-CF734E82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73" name="Picture 1798">
          <a:extLst>
            <a:ext uri="{FF2B5EF4-FFF2-40B4-BE49-F238E27FC236}">
              <a16:creationId xmlns:a16="http://schemas.microsoft.com/office/drawing/2014/main" id="{12087B41-C0AF-4E95-9171-646F5301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74" name="Picture 1798">
          <a:extLst>
            <a:ext uri="{FF2B5EF4-FFF2-40B4-BE49-F238E27FC236}">
              <a16:creationId xmlns:a16="http://schemas.microsoft.com/office/drawing/2014/main" id="{71E88613-2159-4F65-9D76-0609336A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2775" name="Picture 29235">
          <a:extLst>
            <a:ext uri="{FF2B5EF4-FFF2-40B4-BE49-F238E27FC236}">
              <a16:creationId xmlns:a16="http://schemas.microsoft.com/office/drawing/2014/main" id="{FF25350E-5986-44E5-8AF4-D5EF6900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76" name="Picture 1798">
          <a:extLst>
            <a:ext uri="{FF2B5EF4-FFF2-40B4-BE49-F238E27FC236}">
              <a16:creationId xmlns:a16="http://schemas.microsoft.com/office/drawing/2014/main" id="{24BD9EF1-5B4B-4390-AFC9-CCAB67EE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77" name="Picture 1798">
          <a:extLst>
            <a:ext uri="{FF2B5EF4-FFF2-40B4-BE49-F238E27FC236}">
              <a16:creationId xmlns:a16="http://schemas.microsoft.com/office/drawing/2014/main" id="{86AD7A0B-82C6-44DB-8EA9-57505E41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78" name="Picture 1798">
          <a:extLst>
            <a:ext uri="{FF2B5EF4-FFF2-40B4-BE49-F238E27FC236}">
              <a16:creationId xmlns:a16="http://schemas.microsoft.com/office/drawing/2014/main" id="{2BC5B9DE-765A-4E3A-BB69-75436047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79" name="Picture 1798">
          <a:extLst>
            <a:ext uri="{FF2B5EF4-FFF2-40B4-BE49-F238E27FC236}">
              <a16:creationId xmlns:a16="http://schemas.microsoft.com/office/drawing/2014/main" id="{495E9FED-8A6D-4026-B683-F6E014B0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80" name="Picture 1798">
          <a:extLst>
            <a:ext uri="{FF2B5EF4-FFF2-40B4-BE49-F238E27FC236}">
              <a16:creationId xmlns:a16="http://schemas.microsoft.com/office/drawing/2014/main" id="{80666CC1-16A6-4230-808F-BFEE4A96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81" name="Picture 1787">
          <a:extLst>
            <a:ext uri="{FF2B5EF4-FFF2-40B4-BE49-F238E27FC236}">
              <a16:creationId xmlns:a16="http://schemas.microsoft.com/office/drawing/2014/main" id="{4ADEB8E7-6E61-45A6-96FB-2710825B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82" name="Picture 1787">
          <a:extLst>
            <a:ext uri="{FF2B5EF4-FFF2-40B4-BE49-F238E27FC236}">
              <a16:creationId xmlns:a16="http://schemas.microsoft.com/office/drawing/2014/main" id="{8017E223-8CC1-48D8-996F-41237752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83" name="Picture 4273">
          <a:extLst>
            <a:ext uri="{FF2B5EF4-FFF2-40B4-BE49-F238E27FC236}">
              <a16:creationId xmlns:a16="http://schemas.microsoft.com/office/drawing/2014/main" id="{404C5578-64F6-4D22-BF64-5AE9107E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84" name="Picture 1798">
          <a:extLst>
            <a:ext uri="{FF2B5EF4-FFF2-40B4-BE49-F238E27FC236}">
              <a16:creationId xmlns:a16="http://schemas.microsoft.com/office/drawing/2014/main" id="{3B4BF939-44DE-43C3-A959-02E5C698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85" name="Picture 1798">
          <a:extLst>
            <a:ext uri="{FF2B5EF4-FFF2-40B4-BE49-F238E27FC236}">
              <a16:creationId xmlns:a16="http://schemas.microsoft.com/office/drawing/2014/main" id="{0477A07D-6DC4-4F0A-93BD-FCC46F04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86" name="Picture 1798">
          <a:extLst>
            <a:ext uri="{FF2B5EF4-FFF2-40B4-BE49-F238E27FC236}">
              <a16:creationId xmlns:a16="http://schemas.microsoft.com/office/drawing/2014/main" id="{269219D6-7173-413B-8268-EFA263C8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87" name="Picture 1798">
          <a:extLst>
            <a:ext uri="{FF2B5EF4-FFF2-40B4-BE49-F238E27FC236}">
              <a16:creationId xmlns:a16="http://schemas.microsoft.com/office/drawing/2014/main" id="{9345B21B-AC9D-4247-BC6A-B5AC0FEB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88" name="Picture 1798">
          <a:extLst>
            <a:ext uri="{FF2B5EF4-FFF2-40B4-BE49-F238E27FC236}">
              <a16:creationId xmlns:a16="http://schemas.microsoft.com/office/drawing/2014/main" id="{624C58E6-5616-4F1E-8BD4-A5998470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2789" name="Picture 29235">
          <a:extLst>
            <a:ext uri="{FF2B5EF4-FFF2-40B4-BE49-F238E27FC236}">
              <a16:creationId xmlns:a16="http://schemas.microsoft.com/office/drawing/2014/main" id="{FB1FE88A-1213-4DED-B5E0-A1C82091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90" name="Picture 1798">
          <a:extLst>
            <a:ext uri="{FF2B5EF4-FFF2-40B4-BE49-F238E27FC236}">
              <a16:creationId xmlns:a16="http://schemas.microsoft.com/office/drawing/2014/main" id="{AF6F7CB0-924E-4F26-A69C-93471D54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91" name="Picture 1798">
          <a:extLst>
            <a:ext uri="{FF2B5EF4-FFF2-40B4-BE49-F238E27FC236}">
              <a16:creationId xmlns:a16="http://schemas.microsoft.com/office/drawing/2014/main" id="{5C46A2C6-7803-421C-AE69-5BDCE6F1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92" name="Picture 1798">
          <a:extLst>
            <a:ext uri="{FF2B5EF4-FFF2-40B4-BE49-F238E27FC236}">
              <a16:creationId xmlns:a16="http://schemas.microsoft.com/office/drawing/2014/main" id="{E27BE7E3-9160-44CB-8E5E-09F52BD7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19050</xdr:rowOff>
    </xdr:to>
    <xdr:pic>
      <xdr:nvPicPr>
        <xdr:cNvPr id="2793" name="Picture 29235">
          <a:extLst>
            <a:ext uri="{FF2B5EF4-FFF2-40B4-BE49-F238E27FC236}">
              <a16:creationId xmlns:a16="http://schemas.microsoft.com/office/drawing/2014/main" id="{23099E76-7EE6-40A8-873A-3535A36B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94" name="Picture 1798">
          <a:extLst>
            <a:ext uri="{FF2B5EF4-FFF2-40B4-BE49-F238E27FC236}">
              <a16:creationId xmlns:a16="http://schemas.microsoft.com/office/drawing/2014/main" id="{50793B0A-5B0A-41CA-8481-D78BCB51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95" name="Picture 1798">
          <a:extLst>
            <a:ext uri="{FF2B5EF4-FFF2-40B4-BE49-F238E27FC236}">
              <a16:creationId xmlns:a16="http://schemas.microsoft.com/office/drawing/2014/main" id="{176FC1C2-42C3-4EFF-8644-2D410039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796" name="Picture 1798">
          <a:extLst>
            <a:ext uri="{FF2B5EF4-FFF2-40B4-BE49-F238E27FC236}">
              <a16:creationId xmlns:a16="http://schemas.microsoft.com/office/drawing/2014/main" id="{A6BD7607-999A-41D6-A224-39F4944C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2797" name="Picture 29235">
          <a:extLst>
            <a:ext uri="{FF2B5EF4-FFF2-40B4-BE49-F238E27FC236}">
              <a16:creationId xmlns:a16="http://schemas.microsoft.com/office/drawing/2014/main" id="{A2AB580F-3638-4459-9206-59DCB963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98" name="Picture 1798">
          <a:extLst>
            <a:ext uri="{FF2B5EF4-FFF2-40B4-BE49-F238E27FC236}">
              <a16:creationId xmlns:a16="http://schemas.microsoft.com/office/drawing/2014/main" id="{C922B4A4-2B18-49AC-943B-7A8B43F7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799" name="Picture 1798">
          <a:extLst>
            <a:ext uri="{FF2B5EF4-FFF2-40B4-BE49-F238E27FC236}">
              <a16:creationId xmlns:a16="http://schemas.microsoft.com/office/drawing/2014/main" id="{43808276-6645-43EA-89A8-20D1D142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00" name="Picture 1798">
          <a:extLst>
            <a:ext uri="{FF2B5EF4-FFF2-40B4-BE49-F238E27FC236}">
              <a16:creationId xmlns:a16="http://schemas.microsoft.com/office/drawing/2014/main" id="{B3331722-DEF0-460E-988B-6369AAC7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19050</xdr:rowOff>
    </xdr:to>
    <xdr:pic>
      <xdr:nvPicPr>
        <xdr:cNvPr id="2801" name="Picture 29235">
          <a:extLst>
            <a:ext uri="{FF2B5EF4-FFF2-40B4-BE49-F238E27FC236}">
              <a16:creationId xmlns:a16="http://schemas.microsoft.com/office/drawing/2014/main" id="{68FC5AF2-1FA8-4677-BA23-5A4B899B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02" name="Picture 1798">
          <a:extLst>
            <a:ext uri="{FF2B5EF4-FFF2-40B4-BE49-F238E27FC236}">
              <a16:creationId xmlns:a16="http://schemas.microsoft.com/office/drawing/2014/main" id="{31C77E13-0CBD-4D9E-B47D-225B587D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03" name="Picture 1798">
          <a:extLst>
            <a:ext uri="{FF2B5EF4-FFF2-40B4-BE49-F238E27FC236}">
              <a16:creationId xmlns:a16="http://schemas.microsoft.com/office/drawing/2014/main" id="{2857D1E2-C851-4B2D-9E13-36FD1AAD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04" name="Picture 1798">
          <a:extLst>
            <a:ext uri="{FF2B5EF4-FFF2-40B4-BE49-F238E27FC236}">
              <a16:creationId xmlns:a16="http://schemas.microsoft.com/office/drawing/2014/main" id="{9B9DFBAC-3614-45FC-9EDF-0313B9B5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05" name="Picture 1787">
          <a:extLst>
            <a:ext uri="{FF2B5EF4-FFF2-40B4-BE49-F238E27FC236}">
              <a16:creationId xmlns:a16="http://schemas.microsoft.com/office/drawing/2014/main" id="{493670BB-4B5B-4061-9AF9-CBE54D70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06" name="Picture 1787">
          <a:extLst>
            <a:ext uri="{FF2B5EF4-FFF2-40B4-BE49-F238E27FC236}">
              <a16:creationId xmlns:a16="http://schemas.microsoft.com/office/drawing/2014/main" id="{4DE2A85A-D987-46E7-A4D4-2A2284E0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07" name="Picture 1798">
          <a:extLst>
            <a:ext uri="{FF2B5EF4-FFF2-40B4-BE49-F238E27FC236}">
              <a16:creationId xmlns:a16="http://schemas.microsoft.com/office/drawing/2014/main" id="{EE88CD9F-2E20-4EAD-B06D-8F6ABE1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08" name="Picture 1798">
          <a:extLst>
            <a:ext uri="{FF2B5EF4-FFF2-40B4-BE49-F238E27FC236}">
              <a16:creationId xmlns:a16="http://schemas.microsoft.com/office/drawing/2014/main" id="{1935358F-FF4B-4B05-98C5-73C2EADA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2809" name="Picture 29235">
          <a:extLst>
            <a:ext uri="{FF2B5EF4-FFF2-40B4-BE49-F238E27FC236}">
              <a16:creationId xmlns:a16="http://schemas.microsoft.com/office/drawing/2014/main" id="{B20C62B0-7AE1-4692-9600-45D3BCBD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10" name="Picture 1798">
          <a:extLst>
            <a:ext uri="{FF2B5EF4-FFF2-40B4-BE49-F238E27FC236}">
              <a16:creationId xmlns:a16="http://schemas.microsoft.com/office/drawing/2014/main" id="{911F9AC7-830E-4A0A-BE5A-8313D068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11" name="Picture 1798">
          <a:extLst>
            <a:ext uri="{FF2B5EF4-FFF2-40B4-BE49-F238E27FC236}">
              <a16:creationId xmlns:a16="http://schemas.microsoft.com/office/drawing/2014/main" id="{64B6BB72-A4B8-4489-97E7-2CC693DD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12" name="Picture 1798">
          <a:extLst>
            <a:ext uri="{FF2B5EF4-FFF2-40B4-BE49-F238E27FC236}">
              <a16:creationId xmlns:a16="http://schemas.microsoft.com/office/drawing/2014/main" id="{8CDE17F8-E866-42AA-972C-39F7D1D7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19050</xdr:rowOff>
    </xdr:to>
    <xdr:pic>
      <xdr:nvPicPr>
        <xdr:cNvPr id="2813" name="Picture 29235">
          <a:extLst>
            <a:ext uri="{FF2B5EF4-FFF2-40B4-BE49-F238E27FC236}">
              <a16:creationId xmlns:a16="http://schemas.microsoft.com/office/drawing/2014/main" id="{FBF7D904-48CE-43B9-B13F-C089CAB9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14" name="Picture 1798">
          <a:extLst>
            <a:ext uri="{FF2B5EF4-FFF2-40B4-BE49-F238E27FC236}">
              <a16:creationId xmlns:a16="http://schemas.microsoft.com/office/drawing/2014/main" id="{3D516008-1FCC-4EBF-A9AF-F502F77D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15" name="Picture 1798">
          <a:extLst>
            <a:ext uri="{FF2B5EF4-FFF2-40B4-BE49-F238E27FC236}">
              <a16:creationId xmlns:a16="http://schemas.microsoft.com/office/drawing/2014/main" id="{6C1FD895-8140-46F0-8CAE-6C4620D6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16" name="Picture 1798">
          <a:extLst>
            <a:ext uri="{FF2B5EF4-FFF2-40B4-BE49-F238E27FC236}">
              <a16:creationId xmlns:a16="http://schemas.microsoft.com/office/drawing/2014/main" id="{8ACB0296-417B-4F75-A320-7BEA0D4D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17" name="Picture 1787">
          <a:extLst>
            <a:ext uri="{FF2B5EF4-FFF2-40B4-BE49-F238E27FC236}">
              <a16:creationId xmlns:a16="http://schemas.microsoft.com/office/drawing/2014/main" id="{BAE4C771-067C-469A-9DA5-3ADBC0F1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18" name="Picture 1798">
          <a:extLst>
            <a:ext uri="{FF2B5EF4-FFF2-40B4-BE49-F238E27FC236}">
              <a16:creationId xmlns:a16="http://schemas.microsoft.com/office/drawing/2014/main" id="{320D76A3-64B0-4E5E-908D-6A3D4626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19" name="Picture 1798">
          <a:extLst>
            <a:ext uri="{FF2B5EF4-FFF2-40B4-BE49-F238E27FC236}">
              <a16:creationId xmlns:a16="http://schemas.microsoft.com/office/drawing/2014/main" id="{9ABBC176-1F1E-4907-A55B-9C3769D5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19050</xdr:rowOff>
    </xdr:to>
    <xdr:pic>
      <xdr:nvPicPr>
        <xdr:cNvPr id="2820" name="Picture 29235">
          <a:extLst>
            <a:ext uri="{FF2B5EF4-FFF2-40B4-BE49-F238E27FC236}">
              <a16:creationId xmlns:a16="http://schemas.microsoft.com/office/drawing/2014/main" id="{EA6A228C-34E0-4939-83E5-6E57D860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21" name="Picture 1798">
          <a:extLst>
            <a:ext uri="{FF2B5EF4-FFF2-40B4-BE49-F238E27FC236}">
              <a16:creationId xmlns:a16="http://schemas.microsoft.com/office/drawing/2014/main" id="{ADF28D42-7574-484F-9152-29B22566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22" name="Picture 1798">
          <a:extLst>
            <a:ext uri="{FF2B5EF4-FFF2-40B4-BE49-F238E27FC236}">
              <a16:creationId xmlns:a16="http://schemas.microsoft.com/office/drawing/2014/main" id="{E12869B7-F407-477B-81C5-88448075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23" name="Picture 1798">
          <a:extLst>
            <a:ext uri="{FF2B5EF4-FFF2-40B4-BE49-F238E27FC236}">
              <a16:creationId xmlns:a16="http://schemas.microsoft.com/office/drawing/2014/main" id="{9411F162-8DBB-4745-B974-8FA68DB7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19050</xdr:rowOff>
    </xdr:to>
    <xdr:pic>
      <xdr:nvPicPr>
        <xdr:cNvPr id="2824" name="Picture 29235">
          <a:extLst>
            <a:ext uri="{FF2B5EF4-FFF2-40B4-BE49-F238E27FC236}">
              <a16:creationId xmlns:a16="http://schemas.microsoft.com/office/drawing/2014/main" id="{69003623-6679-4FC1-8184-5C64A35A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25" name="Picture 1798">
          <a:extLst>
            <a:ext uri="{FF2B5EF4-FFF2-40B4-BE49-F238E27FC236}">
              <a16:creationId xmlns:a16="http://schemas.microsoft.com/office/drawing/2014/main" id="{815E80B8-94D9-4D4F-9C3A-1D8E4524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26" name="Picture 1798">
          <a:extLst>
            <a:ext uri="{FF2B5EF4-FFF2-40B4-BE49-F238E27FC236}">
              <a16:creationId xmlns:a16="http://schemas.microsoft.com/office/drawing/2014/main" id="{D16F4BE9-6384-4EC0-BD1C-CBE2DF33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27" name="Picture 1798">
          <a:extLst>
            <a:ext uri="{FF2B5EF4-FFF2-40B4-BE49-F238E27FC236}">
              <a16:creationId xmlns:a16="http://schemas.microsoft.com/office/drawing/2014/main" id="{44FD0802-EDD7-43B6-B700-9351B4F8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28" name="Picture 1787">
          <a:extLst>
            <a:ext uri="{FF2B5EF4-FFF2-40B4-BE49-F238E27FC236}">
              <a16:creationId xmlns:a16="http://schemas.microsoft.com/office/drawing/2014/main" id="{578ABCFB-9B05-4B1D-9262-0ECCF674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29" name="Picture 1798">
          <a:extLst>
            <a:ext uri="{FF2B5EF4-FFF2-40B4-BE49-F238E27FC236}">
              <a16:creationId xmlns:a16="http://schemas.microsoft.com/office/drawing/2014/main" id="{142222A2-1439-4BB6-A525-10FC8C5A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30" name="Picture 1798">
          <a:extLst>
            <a:ext uri="{FF2B5EF4-FFF2-40B4-BE49-F238E27FC236}">
              <a16:creationId xmlns:a16="http://schemas.microsoft.com/office/drawing/2014/main" id="{D55F273A-B11D-45E9-8B36-8C2682B77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31" name="Picture 1798">
          <a:extLst>
            <a:ext uri="{FF2B5EF4-FFF2-40B4-BE49-F238E27FC236}">
              <a16:creationId xmlns:a16="http://schemas.microsoft.com/office/drawing/2014/main" id="{51126487-2189-43AC-AFA8-66C84599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32" name="Picture 1798">
          <a:extLst>
            <a:ext uri="{FF2B5EF4-FFF2-40B4-BE49-F238E27FC236}">
              <a16:creationId xmlns:a16="http://schemas.microsoft.com/office/drawing/2014/main" id="{C4DA8EB0-01A1-48E9-8D76-F1537A34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33" name="Picture 1798">
          <a:extLst>
            <a:ext uri="{FF2B5EF4-FFF2-40B4-BE49-F238E27FC236}">
              <a16:creationId xmlns:a16="http://schemas.microsoft.com/office/drawing/2014/main" id="{332ED11D-63AC-40A1-B023-DE59BFF5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2834" name="Picture 29235">
          <a:extLst>
            <a:ext uri="{FF2B5EF4-FFF2-40B4-BE49-F238E27FC236}">
              <a16:creationId xmlns:a16="http://schemas.microsoft.com/office/drawing/2014/main" id="{6063B712-7B1C-4E1C-89DA-D8BB3851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35" name="Picture 1798">
          <a:extLst>
            <a:ext uri="{FF2B5EF4-FFF2-40B4-BE49-F238E27FC236}">
              <a16:creationId xmlns:a16="http://schemas.microsoft.com/office/drawing/2014/main" id="{23CC0095-615B-4C55-99D3-484D0A1F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36" name="Picture 1798">
          <a:extLst>
            <a:ext uri="{FF2B5EF4-FFF2-40B4-BE49-F238E27FC236}">
              <a16:creationId xmlns:a16="http://schemas.microsoft.com/office/drawing/2014/main" id="{19AF76E2-6709-4F7A-A9F0-AB029154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37" name="Picture 1798">
          <a:extLst>
            <a:ext uri="{FF2B5EF4-FFF2-40B4-BE49-F238E27FC236}">
              <a16:creationId xmlns:a16="http://schemas.microsoft.com/office/drawing/2014/main" id="{70FBA673-4D77-4277-A7B2-EFAEB3E5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38" name="Picture 1798">
          <a:extLst>
            <a:ext uri="{FF2B5EF4-FFF2-40B4-BE49-F238E27FC236}">
              <a16:creationId xmlns:a16="http://schemas.microsoft.com/office/drawing/2014/main" id="{11BB3ECB-B29D-498C-BC3B-BEE41CA5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39" name="Picture 1798">
          <a:extLst>
            <a:ext uri="{FF2B5EF4-FFF2-40B4-BE49-F238E27FC236}">
              <a16:creationId xmlns:a16="http://schemas.microsoft.com/office/drawing/2014/main" id="{C4D2C48E-D64B-4DA3-9206-4D85F8FC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40" name="Picture 1798">
          <a:extLst>
            <a:ext uri="{FF2B5EF4-FFF2-40B4-BE49-F238E27FC236}">
              <a16:creationId xmlns:a16="http://schemas.microsoft.com/office/drawing/2014/main" id="{B8AEE732-2277-4324-9B63-77F04016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2841" name="Picture 29235">
          <a:extLst>
            <a:ext uri="{FF2B5EF4-FFF2-40B4-BE49-F238E27FC236}">
              <a16:creationId xmlns:a16="http://schemas.microsoft.com/office/drawing/2014/main" id="{CEE5407F-9A77-4CCD-A979-9F45ADEB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42" name="Picture 1798">
          <a:extLst>
            <a:ext uri="{FF2B5EF4-FFF2-40B4-BE49-F238E27FC236}">
              <a16:creationId xmlns:a16="http://schemas.microsoft.com/office/drawing/2014/main" id="{11AAEF2B-61FA-4548-A363-FCB13B17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43" name="Picture 1798">
          <a:extLst>
            <a:ext uri="{FF2B5EF4-FFF2-40B4-BE49-F238E27FC236}">
              <a16:creationId xmlns:a16="http://schemas.microsoft.com/office/drawing/2014/main" id="{231158BE-1C8E-48DF-8BF6-625E4F3D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44" name="Picture 1798">
          <a:extLst>
            <a:ext uri="{FF2B5EF4-FFF2-40B4-BE49-F238E27FC236}">
              <a16:creationId xmlns:a16="http://schemas.microsoft.com/office/drawing/2014/main" id="{37E91596-1295-422C-9E8A-969E4CB7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45" name="Picture 1798">
          <a:extLst>
            <a:ext uri="{FF2B5EF4-FFF2-40B4-BE49-F238E27FC236}">
              <a16:creationId xmlns:a16="http://schemas.microsoft.com/office/drawing/2014/main" id="{8E8B3EB1-B792-4958-B3AC-82F13591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46" name="Picture 1798">
          <a:extLst>
            <a:ext uri="{FF2B5EF4-FFF2-40B4-BE49-F238E27FC236}">
              <a16:creationId xmlns:a16="http://schemas.microsoft.com/office/drawing/2014/main" id="{7DF1000C-1190-4E0D-AFFB-9C9766C5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47" name="Picture 1787">
          <a:extLst>
            <a:ext uri="{FF2B5EF4-FFF2-40B4-BE49-F238E27FC236}">
              <a16:creationId xmlns:a16="http://schemas.microsoft.com/office/drawing/2014/main" id="{0C6BA6FB-CF01-4DDC-9DDC-10F7C697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48" name="Picture 1787">
          <a:extLst>
            <a:ext uri="{FF2B5EF4-FFF2-40B4-BE49-F238E27FC236}">
              <a16:creationId xmlns:a16="http://schemas.microsoft.com/office/drawing/2014/main" id="{CEE0653C-ED69-4121-B3E6-8A01E133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49" name="Picture 4273">
          <a:extLst>
            <a:ext uri="{FF2B5EF4-FFF2-40B4-BE49-F238E27FC236}">
              <a16:creationId xmlns:a16="http://schemas.microsoft.com/office/drawing/2014/main" id="{783FA138-7480-4708-8D32-703CA013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50" name="Picture 1798">
          <a:extLst>
            <a:ext uri="{FF2B5EF4-FFF2-40B4-BE49-F238E27FC236}">
              <a16:creationId xmlns:a16="http://schemas.microsoft.com/office/drawing/2014/main" id="{F3B7BF00-3F8D-4AB4-9979-ECCB80D1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51" name="Picture 1798">
          <a:extLst>
            <a:ext uri="{FF2B5EF4-FFF2-40B4-BE49-F238E27FC236}">
              <a16:creationId xmlns:a16="http://schemas.microsoft.com/office/drawing/2014/main" id="{574D2E89-C8D5-4886-ACED-CBC9EEDE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52" name="Picture 1798">
          <a:extLst>
            <a:ext uri="{FF2B5EF4-FFF2-40B4-BE49-F238E27FC236}">
              <a16:creationId xmlns:a16="http://schemas.microsoft.com/office/drawing/2014/main" id="{CA0300F8-7A40-422B-849D-E5AF29B0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53" name="Picture 1798">
          <a:extLst>
            <a:ext uri="{FF2B5EF4-FFF2-40B4-BE49-F238E27FC236}">
              <a16:creationId xmlns:a16="http://schemas.microsoft.com/office/drawing/2014/main" id="{C0081D80-9DDB-405B-BC2F-AE1578D4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54" name="Picture 1798">
          <a:extLst>
            <a:ext uri="{FF2B5EF4-FFF2-40B4-BE49-F238E27FC236}">
              <a16:creationId xmlns:a16="http://schemas.microsoft.com/office/drawing/2014/main" id="{3625AA94-3698-4161-BCF3-0B08E3AC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2855" name="Picture 29235">
          <a:extLst>
            <a:ext uri="{FF2B5EF4-FFF2-40B4-BE49-F238E27FC236}">
              <a16:creationId xmlns:a16="http://schemas.microsoft.com/office/drawing/2014/main" id="{A3573378-1CB5-4E6B-846C-026EE84B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56" name="Picture 1798">
          <a:extLst>
            <a:ext uri="{FF2B5EF4-FFF2-40B4-BE49-F238E27FC236}">
              <a16:creationId xmlns:a16="http://schemas.microsoft.com/office/drawing/2014/main" id="{6A0B018C-AEA5-49E9-9B78-03C0BC7D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57" name="Picture 1798">
          <a:extLst>
            <a:ext uri="{FF2B5EF4-FFF2-40B4-BE49-F238E27FC236}">
              <a16:creationId xmlns:a16="http://schemas.microsoft.com/office/drawing/2014/main" id="{2BD26DCB-B7AC-4FE8-A7E3-DB44CC06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58" name="Picture 1798">
          <a:extLst>
            <a:ext uri="{FF2B5EF4-FFF2-40B4-BE49-F238E27FC236}">
              <a16:creationId xmlns:a16="http://schemas.microsoft.com/office/drawing/2014/main" id="{210C1148-2DD6-4EA5-AAD4-AF5870B7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2859" name="Picture 29235">
          <a:extLst>
            <a:ext uri="{FF2B5EF4-FFF2-40B4-BE49-F238E27FC236}">
              <a16:creationId xmlns:a16="http://schemas.microsoft.com/office/drawing/2014/main" id="{B3C86F42-1167-42B1-866F-3CA60AA2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60" name="Picture 1798">
          <a:extLst>
            <a:ext uri="{FF2B5EF4-FFF2-40B4-BE49-F238E27FC236}">
              <a16:creationId xmlns:a16="http://schemas.microsoft.com/office/drawing/2014/main" id="{010C5837-669A-4B8E-B4F6-77182996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61" name="Picture 1798">
          <a:extLst>
            <a:ext uri="{FF2B5EF4-FFF2-40B4-BE49-F238E27FC236}">
              <a16:creationId xmlns:a16="http://schemas.microsoft.com/office/drawing/2014/main" id="{52718C6E-0173-4F9A-A996-80D5B6EB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62" name="Picture 1798">
          <a:extLst>
            <a:ext uri="{FF2B5EF4-FFF2-40B4-BE49-F238E27FC236}">
              <a16:creationId xmlns:a16="http://schemas.microsoft.com/office/drawing/2014/main" id="{703F8B26-D896-4DF2-AFFE-82763CA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2863" name="Picture 29235">
          <a:extLst>
            <a:ext uri="{FF2B5EF4-FFF2-40B4-BE49-F238E27FC236}">
              <a16:creationId xmlns:a16="http://schemas.microsoft.com/office/drawing/2014/main" id="{D1D2AA48-B503-44E0-8CB5-DA6399FC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64" name="Picture 1798">
          <a:extLst>
            <a:ext uri="{FF2B5EF4-FFF2-40B4-BE49-F238E27FC236}">
              <a16:creationId xmlns:a16="http://schemas.microsoft.com/office/drawing/2014/main" id="{F8C7506D-FAD4-42D7-8577-74693DC1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65" name="Picture 1798">
          <a:extLst>
            <a:ext uri="{FF2B5EF4-FFF2-40B4-BE49-F238E27FC236}">
              <a16:creationId xmlns:a16="http://schemas.microsoft.com/office/drawing/2014/main" id="{AD25CD09-B6B1-4755-B836-D296F486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66" name="Picture 1798">
          <a:extLst>
            <a:ext uri="{FF2B5EF4-FFF2-40B4-BE49-F238E27FC236}">
              <a16:creationId xmlns:a16="http://schemas.microsoft.com/office/drawing/2014/main" id="{CE76982A-342E-4698-93ED-A8F471BD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2867" name="Picture 29235">
          <a:extLst>
            <a:ext uri="{FF2B5EF4-FFF2-40B4-BE49-F238E27FC236}">
              <a16:creationId xmlns:a16="http://schemas.microsoft.com/office/drawing/2014/main" id="{454B665E-476F-4CCA-90E6-E956FD9F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68" name="Picture 1798">
          <a:extLst>
            <a:ext uri="{FF2B5EF4-FFF2-40B4-BE49-F238E27FC236}">
              <a16:creationId xmlns:a16="http://schemas.microsoft.com/office/drawing/2014/main" id="{1DC233C6-FE5B-4C0A-8831-7068B514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69" name="Picture 1798">
          <a:extLst>
            <a:ext uri="{FF2B5EF4-FFF2-40B4-BE49-F238E27FC236}">
              <a16:creationId xmlns:a16="http://schemas.microsoft.com/office/drawing/2014/main" id="{9E2A302A-2B8D-4D87-9B79-727D8EC7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70" name="Picture 1798">
          <a:extLst>
            <a:ext uri="{FF2B5EF4-FFF2-40B4-BE49-F238E27FC236}">
              <a16:creationId xmlns:a16="http://schemas.microsoft.com/office/drawing/2014/main" id="{6858C3B0-9FD9-4B81-B698-5278AB80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71" name="Picture 1787">
          <a:extLst>
            <a:ext uri="{FF2B5EF4-FFF2-40B4-BE49-F238E27FC236}">
              <a16:creationId xmlns:a16="http://schemas.microsoft.com/office/drawing/2014/main" id="{4810B6D8-A11C-40BB-9648-69963103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72" name="Picture 1787">
          <a:extLst>
            <a:ext uri="{FF2B5EF4-FFF2-40B4-BE49-F238E27FC236}">
              <a16:creationId xmlns:a16="http://schemas.microsoft.com/office/drawing/2014/main" id="{FF641250-AF45-4CC4-A8D3-99F2D8D0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73" name="Picture 1798">
          <a:extLst>
            <a:ext uri="{FF2B5EF4-FFF2-40B4-BE49-F238E27FC236}">
              <a16:creationId xmlns:a16="http://schemas.microsoft.com/office/drawing/2014/main" id="{0E750753-B1E5-437D-9CB2-654C33D1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74" name="Picture 1798">
          <a:extLst>
            <a:ext uri="{FF2B5EF4-FFF2-40B4-BE49-F238E27FC236}">
              <a16:creationId xmlns:a16="http://schemas.microsoft.com/office/drawing/2014/main" id="{83838616-5B58-4816-8808-217311F9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2875" name="Picture 29235">
          <a:extLst>
            <a:ext uri="{FF2B5EF4-FFF2-40B4-BE49-F238E27FC236}">
              <a16:creationId xmlns:a16="http://schemas.microsoft.com/office/drawing/2014/main" id="{1BA2D5C6-6F86-4C90-813B-A40AC106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76" name="Picture 1798">
          <a:extLst>
            <a:ext uri="{FF2B5EF4-FFF2-40B4-BE49-F238E27FC236}">
              <a16:creationId xmlns:a16="http://schemas.microsoft.com/office/drawing/2014/main" id="{34A7CD1F-31DB-439C-AB7F-9FE16753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77" name="Picture 1798">
          <a:extLst>
            <a:ext uri="{FF2B5EF4-FFF2-40B4-BE49-F238E27FC236}">
              <a16:creationId xmlns:a16="http://schemas.microsoft.com/office/drawing/2014/main" id="{00F532D0-3964-4654-A15E-87D7530A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78" name="Picture 1798">
          <a:extLst>
            <a:ext uri="{FF2B5EF4-FFF2-40B4-BE49-F238E27FC236}">
              <a16:creationId xmlns:a16="http://schemas.microsoft.com/office/drawing/2014/main" id="{C4A7E1EA-02FC-4818-B2B5-251DD72F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19050</xdr:rowOff>
    </xdr:to>
    <xdr:pic>
      <xdr:nvPicPr>
        <xdr:cNvPr id="2879" name="Picture 29235">
          <a:extLst>
            <a:ext uri="{FF2B5EF4-FFF2-40B4-BE49-F238E27FC236}">
              <a16:creationId xmlns:a16="http://schemas.microsoft.com/office/drawing/2014/main" id="{12C65E00-F4D2-4360-9C40-A7AC283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80" name="Picture 1798">
          <a:extLst>
            <a:ext uri="{FF2B5EF4-FFF2-40B4-BE49-F238E27FC236}">
              <a16:creationId xmlns:a16="http://schemas.microsoft.com/office/drawing/2014/main" id="{7B3FDDF1-794A-4F44-82B7-A2A3CAB7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81" name="Picture 1798">
          <a:extLst>
            <a:ext uri="{FF2B5EF4-FFF2-40B4-BE49-F238E27FC236}">
              <a16:creationId xmlns:a16="http://schemas.microsoft.com/office/drawing/2014/main" id="{17CACA48-E124-49EE-BF67-CC58CC6B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82" name="Picture 1798">
          <a:extLst>
            <a:ext uri="{FF2B5EF4-FFF2-40B4-BE49-F238E27FC236}">
              <a16:creationId xmlns:a16="http://schemas.microsoft.com/office/drawing/2014/main" id="{4EF43966-C98D-4AB8-B0D0-B8A79825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883" name="Picture 1787">
          <a:extLst>
            <a:ext uri="{FF2B5EF4-FFF2-40B4-BE49-F238E27FC236}">
              <a16:creationId xmlns:a16="http://schemas.microsoft.com/office/drawing/2014/main" id="{84942431-AD20-47F7-AE15-FDFFE3DF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84" name="Picture 1798">
          <a:extLst>
            <a:ext uri="{FF2B5EF4-FFF2-40B4-BE49-F238E27FC236}">
              <a16:creationId xmlns:a16="http://schemas.microsoft.com/office/drawing/2014/main" id="{81C0C545-7BCF-447A-929B-2BBF6C59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85" name="Picture 1798">
          <a:extLst>
            <a:ext uri="{FF2B5EF4-FFF2-40B4-BE49-F238E27FC236}">
              <a16:creationId xmlns:a16="http://schemas.microsoft.com/office/drawing/2014/main" id="{49C99326-02BD-4F08-A78A-B67EF790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2886" name="Picture 29235">
          <a:extLst>
            <a:ext uri="{FF2B5EF4-FFF2-40B4-BE49-F238E27FC236}">
              <a16:creationId xmlns:a16="http://schemas.microsoft.com/office/drawing/2014/main" id="{792BF7CB-06A6-4FDF-9A78-B5F0857A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87" name="Picture 1798">
          <a:extLst>
            <a:ext uri="{FF2B5EF4-FFF2-40B4-BE49-F238E27FC236}">
              <a16:creationId xmlns:a16="http://schemas.microsoft.com/office/drawing/2014/main" id="{686715EE-AE92-40E6-AE31-227299B7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88" name="Picture 1798">
          <a:extLst>
            <a:ext uri="{FF2B5EF4-FFF2-40B4-BE49-F238E27FC236}">
              <a16:creationId xmlns:a16="http://schemas.microsoft.com/office/drawing/2014/main" id="{9941EC00-7851-4775-B3A5-F75A701C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89" name="Picture 1798">
          <a:extLst>
            <a:ext uri="{FF2B5EF4-FFF2-40B4-BE49-F238E27FC236}">
              <a16:creationId xmlns:a16="http://schemas.microsoft.com/office/drawing/2014/main" id="{846868E1-E79A-4C64-B2E0-B40C4125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19050</xdr:rowOff>
    </xdr:to>
    <xdr:pic>
      <xdr:nvPicPr>
        <xdr:cNvPr id="2890" name="Picture 29235">
          <a:extLst>
            <a:ext uri="{FF2B5EF4-FFF2-40B4-BE49-F238E27FC236}">
              <a16:creationId xmlns:a16="http://schemas.microsoft.com/office/drawing/2014/main" id="{094DA95F-E7A6-442C-A180-0D596FD0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91" name="Picture 1798">
          <a:extLst>
            <a:ext uri="{FF2B5EF4-FFF2-40B4-BE49-F238E27FC236}">
              <a16:creationId xmlns:a16="http://schemas.microsoft.com/office/drawing/2014/main" id="{FBF4BE39-CAE7-4109-8457-3EFF3E11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92" name="Picture 1798">
          <a:extLst>
            <a:ext uri="{FF2B5EF4-FFF2-40B4-BE49-F238E27FC236}">
              <a16:creationId xmlns:a16="http://schemas.microsoft.com/office/drawing/2014/main" id="{B13890BD-EF28-455C-8BF8-05AA54A1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93" name="Picture 1798">
          <a:extLst>
            <a:ext uri="{FF2B5EF4-FFF2-40B4-BE49-F238E27FC236}">
              <a16:creationId xmlns:a16="http://schemas.microsoft.com/office/drawing/2014/main" id="{29EA83DB-1CD8-46D6-B571-0E26290D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894" name="Picture 1787">
          <a:extLst>
            <a:ext uri="{FF2B5EF4-FFF2-40B4-BE49-F238E27FC236}">
              <a16:creationId xmlns:a16="http://schemas.microsoft.com/office/drawing/2014/main" id="{A2C41F62-E442-4E9A-9615-BAE7C8DE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895" name="Picture 1798">
          <a:extLst>
            <a:ext uri="{FF2B5EF4-FFF2-40B4-BE49-F238E27FC236}">
              <a16:creationId xmlns:a16="http://schemas.microsoft.com/office/drawing/2014/main" id="{09A57389-61AF-4DDD-A149-CA7C7C0B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896" name="Picture 1798">
          <a:extLst>
            <a:ext uri="{FF2B5EF4-FFF2-40B4-BE49-F238E27FC236}">
              <a16:creationId xmlns:a16="http://schemas.microsoft.com/office/drawing/2014/main" id="{DB2D9FAF-FF69-4F08-9694-F3A8210B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897" name="Picture 1798">
          <a:extLst>
            <a:ext uri="{FF2B5EF4-FFF2-40B4-BE49-F238E27FC236}">
              <a16:creationId xmlns:a16="http://schemas.microsoft.com/office/drawing/2014/main" id="{24D7500A-BDED-4667-98F2-4FF2AE41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898" name="Picture 1798">
          <a:extLst>
            <a:ext uri="{FF2B5EF4-FFF2-40B4-BE49-F238E27FC236}">
              <a16:creationId xmlns:a16="http://schemas.microsoft.com/office/drawing/2014/main" id="{69D81FA7-85D2-409D-B111-0F7C24D5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899" name="Picture 1798">
          <a:extLst>
            <a:ext uri="{FF2B5EF4-FFF2-40B4-BE49-F238E27FC236}">
              <a16:creationId xmlns:a16="http://schemas.microsoft.com/office/drawing/2014/main" id="{8E4F9197-7035-4150-BF47-87F560F7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2900" name="Picture 29235">
          <a:extLst>
            <a:ext uri="{FF2B5EF4-FFF2-40B4-BE49-F238E27FC236}">
              <a16:creationId xmlns:a16="http://schemas.microsoft.com/office/drawing/2014/main" id="{B82C2967-8A81-4E67-9984-D0030284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01" name="Picture 1798">
          <a:extLst>
            <a:ext uri="{FF2B5EF4-FFF2-40B4-BE49-F238E27FC236}">
              <a16:creationId xmlns:a16="http://schemas.microsoft.com/office/drawing/2014/main" id="{55348F94-3BC8-44E5-82FF-1825BE3E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02" name="Picture 1798">
          <a:extLst>
            <a:ext uri="{FF2B5EF4-FFF2-40B4-BE49-F238E27FC236}">
              <a16:creationId xmlns:a16="http://schemas.microsoft.com/office/drawing/2014/main" id="{926FD7A1-5BD9-4F44-961C-5D633EB0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03" name="Picture 1798">
          <a:extLst>
            <a:ext uri="{FF2B5EF4-FFF2-40B4-BE49-F238E27FC236}">
              <a16:creationId xmlns:a16="http://schemas.microsoft.com/office/drawing/2014/main" id="{26D9BCC7-A6EB-4B1C-87FB-CA65D989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04" name="Picture 1798">
          <a:extLst>
            <a:ext uri="{FF2B5EF4-FFF2-40B4-BE49-F238E27FC236}">
              <a16:creationId xmlns:a16="http://schemas.microsoft.com/office/drawing/2014/main" id="{48C76BC5-C3E1-4F54-A176-C03B2EA3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05" name="Picture 1798">
          <a:extLst>
            <a:ext uri="{FF2B5EF4-FFF2-40B4-BE49-F238E27FC236}">
              <a16:creationId xmlns:a16="http://schemas.microsoft.com/office/drawing/2014/main" id="{AAC31C1C-18B1-4A34-A48E-160CB727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06" name="Picture 1798">
          <a:extLst>
            <a:ext uri="{FF2B5EF4-FFF2-40B4-BE49-F238E27FC236}">
              <a16:creationId xmlns:a16="http://schemas.microsoft.com/office/drawing/2014/main" id="{096726E4-D108-4445-8FC5-9B17595A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2907" name="Picture 29235">
          <a:extLst>
            <a:ext uri="{FF2B5EF4-FFF2-40B4-BE49-F238E27FC236}">
              <a16:creationId xmlns:a16="http://schemas.microsoft.com/office/drawing/2014/main" id="{5495570C-610D-4D58-B4B5-59FE5FAE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08" name="Picture 1798">
          <a:extLst>
            <a:ext uri="{FF2B5EF4-FFF2-40B4-BE49-F238E27FC236}">
              <a16:creationId xmlns:a16="http://schemas.microsoft.com/office/drawing/2014/main" id="{29DA05DF-E90E-460B-A515-279C94E9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09" name="Picture 1798">
          <a:extLst>
            <a:ext uri="{FF2B5EF4-FFF2-40B4-BE49-F238E27FC236}">
              <a16:creationId xmlns:a16="http://schemas.microsoft.com/office/drawing/2014/main" id="{32760C03-1F09-4344-99E6-B07104F4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10" name="Picture 1798">
          <a:extLst>
            <a:ext uri="{FF2B5EF4-FFF2-40B4-BE49-F238E27FC236}">
              <a16:creationId xmlns:a16="http://schemas.microsoft.com/office/drawing/2014/main" id="{13BFC72A-9E82-4D27-A571-D82B6D27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11" name="Picture 1798">
          <a:extLst>
            <a:ext uri="{FF2B5EF4-FFF2-40B4-BE49-F238E27FC236}">
              <a16:creationId xmlns:a16="http://schemas.microsoft.com/office/drawing/2014/main" id="{7BDC8674-CB28-4772-BEB5-CA1E02D9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12" name="Picture 1798">
          <a:extLst>
            <a:ext uri="{FF2B5EF4-FFF2-40B4-BE49-F238E27FC236}">
              <a16:creationId xmlns:a16="http://schemas.microsoft.com/office/drawing/2014/main" id="{B3DE54B2-4850-4795-95A1-0E9BAFB9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13" name="Picture 1787">
          <a:extLst>
            <a:ext uri="{FF2B5EF4-FFF2-40B4-BE49-F238E27FC236}">
              <a16:creationId xmlns:a16="http://schemas.microsoft.com/office/drawing/2014/main" id="{54306855-28C5-4CF3-AB22-970F28F2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14" name="Picture 1787">
          <a:extLst>
            <a:ext uri="{FF2B5EF4-FFF2-40B4-BE49-F238E27FC236}">
              <a16:creationId xmlns:a16="http://schemas.microsoft.com/office/drawing/2014/main" id="{0CF82C79-950B-44C2-A617-1C1A94D5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15" name="Picture 4273">
          <a:extLst>
            <a:ext uri="{FF2B5EF4-FFF2-40B4-BE49-F238E27FC236}">
              <a16:creationId xmlns:a16="http://schemas.microsoft.com/office/drawing/2014/main" id="{BFBE0A2E-37F8-4D85-9DE6-C680706B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16" name="Picture 1798">
          <a:extLst>
            <a:ext uri="{FF2B5EF4-FFF2-40B4-BE49-F238E27FC236}">
              <a16:creationId xmlns:a16="http://schemas.microsoft.com/office/drawing/2014/main" id="{458265E1-1C50-4F02-A748-EAF0D319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17" name="Picture 1798">
          <a:extLst>
            <a:ext uri="{FF2B5EF4-FFF2-40B4-BE49-F238E27FC236}">
              <a16:creationId xmlns:a16="http://schemas.microsoft.com/office/drawing/2014/main" id="{8129BF23-3EA1-42F9-8D9F-91CA8EED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18" name="Picture 1798">
          <a:extLst>
            <a:ext uri="{FF2B5EF4-FFF2-40B4-BE49-F238E27FC236}">
              <a16:creationId xmlns:a16="http://schemas.microsoft.com/office/drawing/2014/main" id="{B9712839-CDE6-41CF-8474-0C0A0CD7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19" name="Picture 1798">
          <a:extLst>
            <a:ext uri="{FF2B5EF4-FFF2-40B4-BE49-F238E27FC236}">
              <a16:creationId xmlns:a16="http://schemas.microsoft.com/office/drawing/2014/main" id="{B60686B3-ABCF-433B-A1A8-EFE9F3B1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20" name="Picture 1798">
          <a:extLst>
            <a:ext uri="{FF2B5EF4-FFF2-40B4-BE49-F238E27FC236}">
              <a16:creationId xmlns:a16="http://schemas.microsoft.com/office/drawing/2014/main" id="{4C7ACF6F-0A94-4997-92E5-EB285C66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2921" name="Picture 29235">
          <a:extLst>
            <a:ext uri="{FF2B5EF4-FFF2-40B4-BE49-F238E27FC236}">
              <a16:creationId xmlns:a16="http://schemas.microsoft.com/office/drawing/2014/main" id="{665A0AA2-D792-4A78-9859-DBE65B58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22" name="Picture 1798">
          <a:extLst>
            <a:ext uri="{FF2B5EF4-FFF2-40B4-BE49-F238E27FC236}">
              <a16:creationId xmlns:a16="http://schemas.microsoft.com/office/drawing/2014/main" id="{786639CB-26AA-409C-B84B-348C84C1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23" name="Picture 1798">
          <a:extLst>
            <a:ext uri="{FF2B5EF4-FFF2-40B4-BE49-F238E27FC236}">
              <a16:creationId xmlns:a16="http://schemas.microsoft.com/office/drawing/2014/main" id="{1D33254B-7FC4-4D7A-BC2F-074729B7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24" name="Picture 1798">
          <a:extLst>
            <a:ext uri="{FF2B5EF4-FFF2-40B4-BE49-F238E27FC236}">
              <a16:creationId xmlns:a16="http://schemas.microsoft.com/office/drawing/2014/main" id="{E787D1A1-786F-48ED-8427-0DF89FCE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2925" name="Picture 29235">
          <a:extLst>
            <a:ext uri="{FF2B5EF4-FFF2-40B4-BE49-F238E27FC236}">
              <a16:creationId xmlns:a16="http://schemas.microsoft.com/office/drawing/2014/main" id="{FF73D013-34D8-4F09-AF65-B34ABA2F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26" name="Picture 1798">
          <a:extLst>
            <a:ext uri="{FF2B5EF4-FFF2-40B4-BE49-F238E27FC236}">
              <a16:creationId xmlns:a16="http://schemas.microsoft.com/office/drawing/2014/main" id="{DE0E1382-8B2A-4FA1-B561-8D0814AC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27" name="Picture 1798">
          <a:extLst>
            <a:ext uri="{FF2B5EF4-FFF2-40B4-BE49-F238E27FC236}">
              <a16:creationId xmlns:a16="http://schemas.microsoft.com/office/drawing/2014/main" id="{04B7E98E-1746-4382-82CF-1D657459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28" name="Picture 1798">
          <a:extLst>
            <a:ext uri="{FF2B5EF4-FFF2-40B4-BE49-F238E27FC236}">
              <a16:creationId xmlns:a16="http://schemas.microsoft.com/office/drawing/2014/main" id="{1C81AD01-805F-426F-AB63-1FBC5074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2929" name="Picture 29235">
          <a:extLst>
            <a:ext uri="{FF2B5EF4-FFF2-40B4-BE49-F238E27FC236}">
              <a16:creationId xmlns:a16="http://schemas.microsoft.com/office/drawing/2014/main" id="{DEB00B5B-758E-4215-82C2-DD3909A6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30" name="Picture 1798">
          <a:extLst>
            <a:ext uri="{FF2B5EF4-FFF2-40B4-BE49-F238E27FC236}">
              <a16:creationId xmlns:a16="http://schemas.microsoft.com/office/drawing/2014/main" id="{9D620373-8487-4578-A760-B842261D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31" name="Picture 1798">
          <a:extLst>
            <a:ext uri="{FF2B5EF4-FFF2-40B4-BE49-F238E27FC236}">
              <a16:creationId xmlns:a16="http://schemas.microsoft.com/office/drawing/2014/main" id="{27150363-B2D8-4E18-9116-84E57873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32" name="Picture 1798">
          <a:extLst>
            <a:ext uri="{FF2B5EF4-FFF2-40B4-BE49-F238E27FC236}">
              <a16:creationId xmlns:a16="http://schemas.microsoft.com/office/drawing/2014/main" id="{BC30FFCF-6EE0-472D-BF81-2750578B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2933" name="Picture 29235">
          <a:extLst>
            <a:ext uri="{FF2B5EF4-FFF2-40B4-BE49-F238E27FC236}">
              <a16:creationId xmlns:a16="http://schemas.microsoft.com/office/drawing/2014/main" id="{D92446A1-42EF-4CE0-981D-532B10F8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34" name="Picture 1798">
          <a:extLst>
            <a:ext uri="{FF2B5EF4-FFF2-40B4-BE49-F238E27FC236}">
              <a16:creationId xmlns:a16="http://schemas.microsoft.com/office/drawing/2014/main" id="{B4633101-ABF2-4DD5-BAD4-CF1121B0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35" name="Picture 1798">
          <a:extLst>
            <a:ext uri="{FF2B5EF4-FFF2-40B4-BE49-F238E27FC236}">
              <a16:creationId xmlns:a16="http://schemas.microsoft.com/office/drawing/2014/main" id="{A142D470-398E-4FE3-A8D0-368EF710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36" name="Picture 1798">
          <a:extLst>
            <a:ext uri="{FF2B5EF4-FFF2-40B4-BE49-F238E27FC236}">
              <a16:creationId xmlns:a16="http://schemas.microsoft.com/office/drawing/2014/main" id="{47CC9DDE-5BA9-4719-86C1-2A817DDE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37" name="Picture 1787">
          <a:extLst>
            <a:ext uri="{FF2B5EF4-FFF2-40B4-BE49-F238E27FC236}">
              <a16:creationId xmlns:a16="http://schemas.microsoft.com/office/drawing/2014/main" id="{31C50F39-F6EC-4D23-9E80-81168CF2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38" name="Picture 1787">
          <a:extLst>
            <a:ext uri="{FF2B5EF4-FFF2-40B4-BE49-F238E27FC236}">
              <a16:creationId xmlns:a16="http://schemas.microsoft.com/office/drawing/2014/main" id="{9AA9B50D-7858-400B-8299-4AE8BB29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39" name="Picture 1798">
          <a:extLst>
            <a:ext uri="{FF2B5EF4-FFF2-40B4-BE49-F238E27FC236}">
              <a16:creationId xmlns:a16="http://schemas.microsoft.com/office/drawing/2014/main" id="{364E6DDD-3103-40D8-8D53-484C5E6B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40" name="Picture 1798">
          <a:extLst>
            <a:ext uri="{FF2B5EF4-FFF2-40B4-BE49-F238E27FC236}">
              <a16:creationId xmlns:a16="http://schemas.microsoft.com/office/drawing/2014/main" id="{DFD2BD76-06E3-4E3D-9072-C733CBBA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2941" name="Picture 29235">
          <a:extLst>
            <a:ext uri="{FF2B5EF4-FFF2-40B4-BE49-F238E27FC236}">
              <a16:creationId xmlns:a16="http://schemas.microsoft.com/office/drawing/2014/main" id="{CDDDF75A-4460-4BCD-9F26-4CA41394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42" name="Picture 1798">
          <a:extLst>
            <a:ext uri="{FF2B5EF4-FFF2-40B4-BE49-F238E27FC236}">
              <a16:creationId xmlns:a16="http://schemas.microsoft.com/office/drawing/2014/main" id="{B182D0FE-5814-4489-8986-B0BF82B6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43" name="Picture 1798">
          <a:extLst>
            <a:ext uri="{FF2B5EF4-FFF2-40B4-BE49-F238E27FC236}">
              <a16:creationId xmlns:a16="http://schemas.microsoft.com/office/drawing/2014/main" id="{C10B1010-D25D-41EB-B555-05B09E8A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44" name="Picture 1798">
          <a:extLst>
            <a:ext uri="{FF2B5EF4-FFF2-40B4-BE49-F238E27FC236}">
              <a16:creationId xmlns:a16="http://schemas.microsoft.com/office/drawing/2014/main" id="{77155A73-A6B5-4479-B971-1A861729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19050</xdr:rowOff>
    </xdr:to>
    <xdr:pic>
      <xdr:nvPicPr>
        <xdr:cNvPr id="2945" name="Picture 29235">
          <a:extLst>
            <a:ext uri="{FF2B5EF4-FFF2-40B4-BE49-F238E27FC236}">
              <a16:creationId xmlns:a16="http://schemas.microsoft.com/office/drawing/2014/main" id="{8D756AF7-E27C-4651-9275-C37CF040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46" name="Picture 1798">
          <a:extLst>
            <a:ext uri="{FF2B5EF4-FFF2-40B4-BE49-F238E27FC236}">
              <a16:creationId xmlns:a16="http://schemas.microsoft.com/office/drawing/2014/main" id="{07EC0478-3033-423A-86ED-ED636357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47" name="Picture 1798">
          <a:extLst>
            <a:ext uri="{FF2B5EF4-FFF2-40B4-BE49-F238E27FC236}">
              <a16:creationId xmlns:a16="http://schemas.microsoft.com/office/drawing/2014/main" id="{0C3A5BD2-9FB5-461A-B1C2-6F4ED849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48" name="Picture 1798">
          <a:extLst>
            <a:ext uri="{FF2B5EF4-FFF2-40B4-BE49-F238E27FC236}">
              <a16:creationId xmlns:a16="http://schemas.microsoft.com/office/drawing/2014/main" id="{60A57284-4F2C-4C71-853B-B2121FE8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949" name="Picture 1787">
          <a:extLst>
            <a:ext uri="{FF2B5EF4-FFF2-40B4-BE49-F238E27FC236}">
              <a16:creationId xmlns:a16="http://schemas.microsoft.com/office/drawing/2014/main" id="{5144A9C6-C958-4268-92D4-ED5A29B8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50" name="Picture 1798">
          <a:extLst>
            <a:ext uri="{FF2B5EF4-FFF2-40B4-BE49-F238E27FC236}">
              <a16:creationId xmlns:a16="http://schemas.microsoft.com/office/drawing/2014/main" id="{61F1A677-9C74-441E-8E3E-F7710EF0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51" name="Picture 1798">
          <a:extLst>
            <a:ext uri="{FF2B5EF4-FFF2-40B4-BE49-F238E27FC236}">
              <a16:creationId xmlns:a16="http://schemas.microsoft.com/office/drawing/2014/main" id="{E809E7AF-8675-4607-A056-38866D83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2952" name="Picture 29235">
          <a:extLst>
            <a:ext uri="{FF2B5EF4-FFF2-40B4-BE49-F238E27FC236}">
              <a16:creationId xmlns:a16="http://schemas.microsoft.com/office/drawing/2014/main" id="{70F48318-4307-494F-941D-FD9FA130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53" name="Picture 1798">
          <a:extLst>
            <a:ext uri="{FF2B5EF4-FFF2-40B4-BE49-F238E27FC236}">
              <a16:creationId xmlns:a16="http://schemas.microsoft.com/office/drawing/2014/main" id="{F0D3B4EC-68FF-44EC-9458-4B0A7ADD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54" name="Picture 1798">
          <a:extLst>
            <a:ext uri="{FF2B5EF4-FFF2-40B4-BE49-F238E27FC236}">
              <a16:creationId xmlns:a16="http://schemas.microsoft.com/office/drawing/2014/main" id="{8C53C628-F33E-4594-84B8-3E6B6BA6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55" name="Picture 1798">
          <a:extLst>
            <a:ext uri="{FF2B5EF4-FFF2-40B4-BE49-F238E27FC236}">
              <a16:creationId xmlns:a16="http://schemas.microsoft.com/office/drawing/2014/main" id="{E9A46F29-50F0-4435-81B2-2C6E76FA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2956" name="Picture 29235">
          <a:extLst>
            <a:ext uri="{FF2B5EF4-FFF2-40B4-BE49-F238E27FC236}">
              <a16:creationId xmlns:a16="http://schemas.microsoft.com/office/drawing/2014/main" id="{14A4AC25-A0E9-4AA8-B643-09AD05B6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57" name="Picture 1798">
          <a:extLst>
            <a:ext uri="{FF2B5EF4-FFF2-40B4-BE49-F238E27FC236}">
              <a16:creationId xmlns:a16="http://schemas.microsoft.com/office/drawing/2014/main" id="{65BE6D96-DDD0-4DDB-8842-B5B9986A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58" name="Picture 1798">
          <a:extLst>
            <a:ext uri="{FF2B5EF4-FFF2-40B4-BE49-F238E27FC236}">
              <a16:creationId xmlns:a16="http://schemas.microsoft.com/office/drawing/2014/main" id="{22621231-9C6A-4B6E-AD7C-1E7F1529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59" name="Picture 1798">
          <a:extLst>
            <a:ext uri="{FF2B5EF4-FFF2-40B4-BE49-F238E27FC236}">
              <a16:creationId xmlns:a16="http://schemas.microsoft.com/office/drawing/2014/main" id="{7C0BD03C-03EB-4CF9-9522-1EB50482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960" name="Picture 1787">
          <a:extLst>
            <a:ext uri="{FF2B5EF4-FFF2-40B4-BE49-F238E27FC236}">
              <a16:creationId xmlns:a16="http://schemas.microsoft.com/office/drawing/2014/main" id="{A2A07563-7E1F-4C99-B0D6-94818E92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61" name="Picture 1798">
          <a:extLst>
            <a:ext uri="{FF2B5EF4-FFF2-40B4-BE49-F238E27FC236}">
              <a16:creationId xmlns:a16="http://schemas.microsoft.com/office/drawing/2014/main" id="{6F4277BD-528A-490C-A888-5A5AF234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62" name="Picture 1798">
          <a:extLst>
            <a:ext uri="{FF2B5EF4-FFF2-40B4-BE49-F238E27FC236}">
              <a16:creationId xmlns:a16="http://schemas.microsoft.com/office/drawing/2014/main" id="{BEC0A58B-C68F-430E-BABC-2394BF42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63" name="Picture 1798">
          <a:extLst>
            <a:ext uri="{FF2B5EF4-FFF2-40B4-BE49-F238E27FC236}">
              <a16:creationId xmlns:a16="http://schemas.microsoft.com/office/drawing/2014/main" id="{DB669AA0-F06F-4C3B-9B4B-5D968336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64" name="Picture 1798">
          <a:extLst>
            <a:ext uri="{FF2B5EF4-FFF2-40B4-BE49-F238E27FC236}">
              <a16:creationId xmlns:a16="http://schemas.microsoft.com/office/drawing/2014/main" id="{4D89A9D2-2794-47BD-BE15-1CDD2677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65" name="Picture 1798">
          <a:extLst>
            <a:ext uri="{FF2B5EF4-FFF2-40B4-BE49-F238E27FC236}">
              <a16:creationId xmlns:a16="http://schemas.microsoft.com/office/drawing/2014/main" id="{8B321967-2520-42F6-AB21-FEAF7411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2966" name="Picture 29235">
          <a:extLst>
            <a:ext uri="{FF2B5EF4-FFF2-40B4-BE49-F238E27FC236}">
              <a16:creationId xmlns:a16="http://schemas.microsoft.com/office/drawing/2014/main" id="{384F1FF7-5A76-42CD-BD8D-3D48064C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67" name="Picture 1798">
          <a:extLst>
            <a:ext uri="{FF2B5EF4-FFF2-40B4-BE49-F238E27FC236}">
              <a16:creationId xmlns:a16="http://schemas.microsoft.com/office/drawing/2014/main" id="{0DA600D3-8D92-4B15-832B-A1E14CB4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68" name="Picture 1798">
          <a:extLst>
            <a:ext uri="{FF2B5EF4-FFF2-40B4-BE49-F238E27FC236}">
              <a16:creationId xmlns:a16="http://schemas.microsoft.com/office/drawing/2014/main" id="{48E5F670-B65A-421B-B893-861F7F77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69" name="Picture 1798">
          <a:extLst>
            <a:ext uri="{FF2B5EF4-FFF2-40B4-BE49-F238E27FC236}">
              <a16:creationId xmlns:a16="http://schemas.microsoft.com/office/drawing/2014/main" id="{B0909CDD-B070-4CC8-9011-B03DF590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70" name="Picture 1798">
          <a:extLst>
            <a:ext uri="{FF2B5EF4-FFF2-40B4-BE49-F238E27FC236}">
              <a16:creationId xmlns:a16="http://schemas.microsoft.com/office/drawing/2014/main" id="{D8A2B6F0-BAE0-4698-B6C5-7F2BC644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71" name="Picture 1798">
          <a:extLst>
            <a:ext uri="{FF2B5EF4-FFF2-40B4-BE49-F238E27FC236}">
              <a16:creationId xmlns:a16="http://schemas.microsoft.com/office/drawing/2014/main" id="{98A2D019-8BF3-4B88-A490-1A7AF536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72" name="Picture 1798">
          <a:extLst>
            <a:ext uri="{FF2B5EF4-FFF2-40B4-BE49-F238E27FC236}">
              <a16:creationId xmlns:a16="http://schemas.microsoft.com/office/drawing/2014/main" id="{E116DADC-8B25-4D24-8BE5-D09BE95D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2973" name="Picture 29235">
          <a:extLst>
            <a:ext uri="{FF2B5EF4-FFF2-40B4-BE49-F238E27FC236}">
              <a16:creationId xmlns:a16="http://schemas.microsoft.com/office/drawing/2014/main" id="{5A15D50A-D67B-4DBF-AF44-041F9A71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74" name="Picture 1798">
          <a:extLst>
            <a:ext uri="{FF2B5EF4-FFF2-40B4-BE49-F238E27FC236}">
              <a16:creationId xmlns:a16="http://schemas.microsoft.com/office/drawing/2014/main" id="{818F918D-B6D1-447F-A3EE-CD51E3F2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75" name="Picture 1798">
          <a:extLst>
            <a:ext uri="{FF2B5EF4-FFF2-40B4-BE49-F238E27FC236}">
              <a16:creationId xmlns:a16="http://schemas.microsoft.com/office/drawing/2014/main" id="{85A2005C-B7F5-4BB5-A4AE-39EE2D4A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76" name="Picture 1798">
          <a:extLst>
            <a:ext uri="{FF2B5EF4-FFF2-40B4-BE49-F238E27FC236}">
              <a16:creationId xmlns:a16="http://schemas.microsoft.com/office/drawing/2014/main" id="{13C5B3ED-F6E4-4893-8375-AF809DAC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77" name="Picture 1798">
          <a:extLst>
            <a:ext uri="{FF2B5EF4-FFF2-40B4-BE49-F238E27FC236}">
              <a16:creationId xmlns:a16="http://schemas.microsoft.com/office/drawing/2014/main" id="{ACE0020F-3DA0-45AC-B6FA-55355241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78" name="Picture 1798">
          <a:extLst>
            <a:ext uri="{FF2B5EF4-FFF2-40B4-BE49-F238E27FC236}">
              <a16:creationId xmlns:a16="http://schemas.microsoft.com/office/drawing/2014/main" id="{85F93EF4-12A0-48B6-9F41-883C46F8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79" name="Picture 1787">
          <a:extLst>
            <a:ext uri="{FF2B5EF4-FFF2-40B4-BE49-F238E27FC236}">
              <a16:creationId xmlns:a16="http://schemas.microsoft.com/office/drawing/2014/main" id="{8E05D02E-1F6A-49F4-AAA3-6A0B9838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80" name="Picture 1787">
          <a:extLst>
            <a:ext uri="{FF2B5EF4-FFF2-40B4-BE49-F238E27FC236}">
              <a16:creationId xmlns:a16="http://schemas.microsoft.com/office/drawing/2014/main" id="{5CF6BDF0-8F4E-4468-959B-85088606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81" name="Picture 4273">
          <a:extLst>
            <a:ext uri="{FF2B5EF4-FFF2-40B4-BE49-F238E27FC236}">
              <a16:creationId xmlns:a16="http://schemas.microsoft.com/office/drawing/2014/main" id="{03D22F58-CF25-46D9-9091-BF846872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82" name="Picture 1798">
          <a:extLst>
            <a:ext uri="{FF2B5EF4-FFF2-40B4-BE49-F238E27FC236}">
              <a16:creationId xmlns:a16="http://schemas.microsoft.com/office/drawing/2014/main" id="{845A14FD-FA72-46DD-ABEF-6C0AFF05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83" name="Picture 1798">
          <a:extLst>
            <a:ext uri="{FF2B5EF4-FFF2-40B4-BE49-F238E27FC236}">
              <a16:creationId xmlns:a16="http://schemas.microsoft.com/office/drawing/2014/main" id="{4DFF0320-96A2-4392-AF0D-D082C830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84" name="Picture 1798">
          <a:extLst>
            <a:ext uri="{FF2B5EF4-FFF2-40B4-BE49-F238E27FC236}">
              <a16:creationId xmlns:a16="http://schemas.microsoft.com/office/drawing/2014/main" id="{B3BE74A0-46D1-4610-BFA0-ABCF6BD8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85" name="Picture 1798">
          <a:extLst>
            <a:ext uri="{FF2B5EF4-FFF2-40B4-BE49-F238E27FC236}">
              <a16:creationId xmlns:a16="http://schemas.microsoft.com/office/drawing/2014/main" id="{1DEE2041-EA5D-4C28-8B44-E74C0E74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86" name="Picture 1798">
          <a:extLst>
            <a:ext uri="{FF2B5EF4-FFF2-40B4-BE49-F238E27FC236}">
              <a16:creationId xmlns:a16="http://schemas.microsoft.com/office/drawing/2014/main" id="{005691EA-1B4D-4903-AB2B-7F137B20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2987" name="Picture 29235">
          <a:extLst>
            <a:ext uri="{FF2B5EF4-FFF2-40B4-BE49-F238E27FC236}">
              <a16:creationId xmlns:a16="http://schemas.microsoft.com/office/drawing/2014/main" id="{7E8F1103-2087-4A5B-8185-8EBAD208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88" name="Picture 1798">
          <a:extLst>
            <a:ext uri="{FF2B5EF4-FFF2-40B4-BE49-F238E27FC236}">
              <a16:creationId xmlns:a16="http://schemas.microsoft.com/office/drawing/2014/main" id="{24B582C2-1986-49AC-B135-182F70A1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89" name="Picture 1798">
          <a:extLst>
            <a:ext uri="{FF2B5EF4-FFF2-40B4-BE49-F238E27FC236}">
              <a16:creationId xmlns:a16="http://schemas.microsoft.com/office/drawing/2014/main" id="{ED253E39-75BE-4C4A-BBC9-4E1FAEB8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90" name="Picture 1798">
          <a:extLst>
            <a:ext uri="{FF2B5EF4-FFF2-40B4-BE49-F238E27FC236}">
              <a16:creationId xmlns:a16="http://schemas.microsoft.com/office/drawing/2014/main" id="{5221194C-1218-4084-96C3-35B2FECE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2991" name="Picture 29235">
          <a:extLst>
            <a:ext uri="{FF2B5EF4-FFF2-40B4-BE49-F238E27FC236}">
              <a16:creationId xmlns:a16="http://schemas.microsoft.com/office/drawing/2014/main" id="{FF27DB52-FA48-4731-B3B2-5C4307BF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92" name="Picture 1798">
          <a:extLst>
            <a:ext uri="{FF2B5EF4-FFF2-40B4-BE49-F238E27FC236}">
              <a16:creationId xmlns:a16="http://schemas.microsoft.com/office/drawing/2014/main" id="{D37AFBBA-083D-4888-8FA9-0C243370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93" name="Picture 1798">
          <a:extLst>
            <a:ext uri="{FF2B5EF4-FFF2-40B4-BE49-F238E27FC236}">
              <a16:creationId xmlns:a16="http://schemas.microsoft.com/office/drawing/2014/main" id="{7D46F273-5DD6-438B-86D5-3EDB9F5D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994" name="Picture 1798">
          <a:extLst>
            <a:ext uri="{FF2B5EF4-FFF2-40B4-BE49-F238E27FC236}">
              <a16:creationId xmlns:a16="http://schemas.microsoft.com/office/drawing/2014/main" id="{FFC3DD18-45C9-4D2B-83D8-B2E44566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2995" name="Picture 29235">
          <a:extLst>
            <a:ext uri="{FF2B5EF4-FFF2-40B4-BE49-F238E27FC236}">
              <a16:creationId xmlns:a16="http://schemas.microsoft.com/office/drawing/2014/main" id="{6B375070-6B1D-48A4-BEE0-FAFA69AC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96" name="Picture 1798">
          <a:extLst>
            <a:ext uri="{FF2B5EF4-FFF2-40B4-BE49-F238E27FC236}">
              <a16:creationId xmlns:a16="http://schemas.microsoft.com/office/drawing/2014/main" id="{415298D7-34F5-49D2-A6E6-0C41C0BD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97" name="Picture 1798">
          <a:extLst>
            <a:ext uri="{FF2B5EF4-FFF2-40B4-BE49-F238E27FC236}">
              <a16:creationId xmlns:a16="http://schemas.microsoft.com/office/drawing/2014/main" id="{C2126BFB-CAAB-4D47-A4AF-2AA9B239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98" name="Picture 1798">
          <a:extLst>
            <a:ext uri="{FF2B5EF4-FFF2-40B4-BE49-F238E27FC236}">
              <a16:creationId xmlns:a16="http://schemas.microsoft.com/office/drawing/2014/main" id="{F2FC3C33-2D92-40E2-A93A-1B5572A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2999" name="Picture 29235">
          <a:extLst>
            <a:ext uri="{FF2B5EF4-FFF2-40B4-BE49-F238E27FC236}">
              <a16:creationId xmlns:a16="http://schemas.microsoft.com/office/drawing/2014/main" id="{79D02B26-A8F3-4546-8C6D-2A122C22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00" name="Picture 1798">
          <a:extLst>
            <a:ext uri="{FF2B5EF4-FFF2-40B4-BE49-F238E27FC236}">
              <a16:creationId xmlns:a16="http://schemas.microsoft.com/office/drawing/2014/main" id="{03070204-AC8C-4415-BCB8-302E3600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01" name="Picture 1798">
          <a:extLst>
            <a:ext uri="{FF2B5EF4-FFF2-40B4-BE49-F238E27FC236}">
              <a16:creationId xmlns:a16="http://schemas.microsoft.com/office/drawing/2014/main" id="{7A158AD0-8B5A-468D-ABC6-DC74871A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02" name="Picture 1798">
          <a:extLst>
            <a:ext uri="{FF2B5EF4-FFF2-40B4-BE49-F238E27FC236}">
              <a16:creationId xmlns:a16="http://schemas.microsoft.com/office/drawing/2014/main" id="{76D08357-33B9-48FF-86A7-0D936609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03" name="Picture 1787">
          <a:extLst>
            <a:ext uri="{FF2B5EF4-FFF2-40B4-BE49-F238E27FC236}">
              <a16:creationId xmlns:a16="http://schemas.microsoft.com/office/drawing/2014/main" id="{6BE09605-31EA-43C7-A1B2-099515B2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04" name="Picture 1787">
          <a:extLst>
            <a:ext uri="{FF2B5EF4-FFF2-40B4-BE49-F238E27FC236}">
              <a16:creationId xmlns:a16="http://schemas.microsoft.com/office/drawing/2014/main" id="{B02F808D-342E-4D46-B2AC-2FA203B8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05" name="Picture 1798">
          <a:extLst>
            <a:ext uri="{FF2B5EF4-FFF2-40B4-BE49-F238E27FC236}">
              <a16:creationId xmlns:a16="http://schemas.microsoft.com/office/drawing/2014/main" id="{7158B251-A158-4479-B5F4-D9F11EB4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06" name="Picture 1798">
          <a:extLst>
            <a:ext uri="{FF2B5EF4-FFF2-40B4-BE49-F238E27FC236}">
              <a16:creationId xmlns:a16="http://schemas.microsoft.com/office/drawing/2014/main" id="{C649C0AC-0548-4494-A394-57B88A4B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3007" name="Picture 29235">
          <a:extLst>
            <a:ext uri="{FF2B5EF4-FFF2-40B4-BE49-F238E27FC236}">
              <a16:creationId xmlns:a16="http://schemas.microsoft.com/office/drawing/2014/main" id="{B71C4C74-CA0D-4075-AA3D-83851FB2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08" name="Picture 1798">
          <a:extLst>
            <a:ext uri="{FF2B5EF4-FFF2-40B4-BE49-F238E27FC236}">
              <a16:creationId xmlns:a16="http://schemas.microsoft.com/office/drawing/2014/main" id="{D0DFA992-9CB7-49E2-AA33-E2E898D4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09" name="Picture 1798">
          <a:extLst>
            <a:ext uri="{FF2B5EF4-FFF2-40B4-BE49-F238E27FC236}">
              <a16:creationId xmlns:a16="http://schemas.microsoft.com/office/drawing/2014/main" id="{DD99CBF1-3F68-4B4D-8A48-BA7B5F2A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10" name="Picture 1798">
          <a:extLst>
            <a:ext uri="{FF2B5EF4-FFF2-40B4-BE49-F238E27FC236}">
              <a16:creationId xmlns:a16="http://schemas.microsoft.com/office/drawing/2014/main" id="{53966239-8BE9-4106-8FD1-D5BE8F81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19050</xdr:rowOff>
    </xdr:to>
    <xdr:pic>
      <xdr:nvPicPr>
        <xdr:cNvPr id="3011" name="Picture 29235">
          <a:extLst>
            <a:ext uri="{FF2B5EF4-FFF2-40B4-BE49-F238E27FC236}">
              <a16:creationId xmlns:a16="http://schemas.microsoft.com/office/drawing/2014/main" id="{78455DC7-FDC0-4CE0-A092-B1C7B72B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12" name="Picture 1798">
          <a:extLst>
            <a:ext uri="{FF2B5EF4-FFF2-40B4-BE49-F238E27FC236}">
              <a16:creationId xmlns:a16="http://schemas.microsoft.com/office/drawing/2014/main" id="{017E69B4-7552-4062-880D-6E3B8A74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13" name="Picture 1798">
          <a:extLst>
            <a:ext uri="{FF2B5EF4-FFF2-40B4-BE49-F238E27FC236}">
              <a16:creationId xmlns:a16="http://schemas.microsoft.com/office/drawing/2014/main" id="{A926D7DC-AB63-4E55-9A45-C46A1F18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14" name="Picture 1798">
          <a:extLst>
            <a:ext uri="{FF2B5EF4-FFF2-40B4-BE49-F238E27FC236}">
              <a16:creationId xmlns:a16="http://schemas.microsoft.com/office/drawing/2014/main" id="{76F30A85-8254-411F-B90F-59616F86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15" name="Picture 1787">
          <a:extLst>
            <a:ext uri="{FF2B5EF4-FFF2-40B4-BE49-F238E27FC236}">
              <a16:creationId xmlns:a16="http://schemas.microsoft.com/office/drawing/2014/main" id="{A19F6A2D-CAF8-4606-AA0E-E4C492FA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16" name="Picture 1798">
          <a:extLst>
            <a:ext uri="{FF2B5EF4-FFF2-40B4-BE49-F238E27FC236}">
              <a16:creationId xmlns:a16="http://schemas.microsoft.com/office/drawing/2014/main" id="{5E7F6C34-FD92-4288-83CB-096CB6A8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17" name="Picture 1798">
          <a:extLst>
            <a:ext uri="{FF2B5EF4-FFF2-40B4-BE49-F238E27FC236}">
              <a16:creationId xmlns:a16="http://schemas.microsoft.com/office/drawing/2014/main" id="{7995298A-55F7-4ECE-9AA2-5833A4AE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3018" name="Picture 29235">
          <a:extLst>
            <a:ext uri="{FF2B5EF4-FFF2-40B4-BE49-F238E27FC236}">
              <a16:creationId xmlns:a16="http://schemas.microsoft.com/office/drawing/2014/main" id="{70416BE5-925C-496D-A6AA-A832C729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19" name="Picture 1798">
          <a:extLst>
            <a:ext uri="{FF2B5EF4-FFF2-40B4-BE49-F238E27FC236}">
              <a16:creationId xmlns:a16="http://schemas.microsoft.com/office/drawing/2014/main" id="{AFAE566A-2619-405A-B69D-0795B726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20" name="Picture 1798">
          <a:extLst>
            <a:ext uri="{FF2B5EF4-FFF2-40B4-BE49-F238E27FC236}">
              <a16:creationId xmlns:a16="http://schemas.microsoft.com/office/drawing/2014/main" id="{25BADE00-1C7C-4249-A9A3-B3001811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21" name="Picture 1798">
          <a:extLst>
            <a:ext uri="{FF2B5EF4-FFF2-40B4-BE49-F238E27FC236}">
              <a16:creationId xmlns:a16="http://schemas.microsoft.com/office/drawing/2014/main" id="{ED91160A-DAB0-4246-BB3C-59970F41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19050</xdr:rowOff>
    </xdr:to>
    <xdr:pic>
      <xdr:nvPicPr>
        <xdr:cNvPr id="3022" name="Picture 29235">
          <a:extLst>
            <a:ext uri="{FF2B5EF4-FFF2-40B4-BE49-F238E27FC236}">
              <a16:creationId xmlns:a16="http://schemas.microsoft.com/office/drawing/2014/main" id="{CAC38799-8D00-485C-879F-85DD9D7B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23" name="Picture 1798">
          <a:extLst>
            <a:ext uri="{FF2B5EF4-FFF2-40B4-BE49-F238E27FC236}">
              <a16:creationId xmlns:a16="http://schemas.microsoft.com/office/drawing/2014/main" id="{1B93C323-A2B3-46FE-AFD4-FBB5966E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24" name="Picture 1798">
          <a:extLst>
            <a:ext uri="{FF2B5EF4-FFF2-40B4-BE49-F238E27FC236}">
              <a16:creationId xmlns:a16="http://schemas.microsoft.com/office/drawing/2014/main" id="{EABA971F-A716-44BC-AF72-A5729773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25" name="Picture 1798">
          <a:extLst>
            <a:ext uri="{FF2B5EF4-FFF2-40B4-BE49-F238E27FC236}">
              <a16:creationId xmlns:a16="http://schemas.microsoft.com/office/drawing/2014/main" id="{28F3A4A5-DDE1-42FF-8593-D4378D18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026" name="Picture 1787">
          <a:extLst>
            <a:ext uri="{FF2B5EF4-FFF2-40B4-BE49-F238E27FC236}">
              <a16:creationId xmlns:a16="http://schemas.microsoft.com/office/drawing/2014/main" id="{91014208-F2A1-4A71-9F9A-131D740D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27" name="Picture 1798">
          <a:extLst>
            <a:ext uri="{FF2B5EF4-FFF2-40B4-BE49-F238E27FC236}">
              <a16:creationId xmlns:a16="http://schemas.microsoft.com/office/drawing/2014/main" id="{AAAA1A9A-E601-4319-AC4D-978DC466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28" name="Picture 1798">
          <a:extLst>
            <a:ext uri="{FF2B5EF4-FFF2-40B4-BE49-F238E27FC236}">
              <a16:creationId xmlns:a16="http://schemas.microsoft.com/office/drawing/2014/main" id="{E4E0ABC6-B198-4401-8AA6-AE18A183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29" name="Picture 1798">
          <a:extLst>
            <a:ext uri="{FF2B5EF4-FFF2-40B4-BE49-F238E27FC236}">
              <a16:creationId xmlns:a16="http://schemas.microsoft.com/office/drawing/2014/main" id="{B825B511-F8E8-438F-AADC-41BA80C3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30" name="Picture 1798">
          <a:extLst>
            <a:ext uri="{FF2B5EF4-FFF2-40B4-BE49-F238E27FC236}">
              <a16:creationId xmlns:a16="http://schemas.microsoft.com/office/drawing/2014/main" id="{F2E6C89F-03B6-4794-A4BD-D6E5D25D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31" name="Picture 1798">
          <a:extLst>
            <a:ext uri="{FF2B5EF4-FFF2-40B4-BE49-F238E27FC236}">
              <a16:creationId xmlns:a16="http://schemas.microsoft.com/office/drawing/2014/main" id="{3F1E8B5E-0533-4091-8DC1-A0EA8E78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3032" name="Picture 29235">
          <a:extLst>
            <a:ext uri="{FF2B5EF4-FFF2-40B4-BE49-F238E27FC236}">
              <a16:creationId xmlns:a16="http://schemas.microsoft.com/office/drawing/2014/main" id="{501A39D9-E5A9-4BF0-A9E2-6D832E1D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33" name="Picture 1798">
          <a:extLst>
            <a:ext uri="{FF2B5EF4-FFF2-40B4-BE49-F238E27FC236}">
              <a16:creationId xmlns:a16="http://schemas.microsoft.com/office/drawing/2014/main" id="{9E86C072-1AE8-47E0-81BD-5C3C2F15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34" name="Picture 1798">
          <a:extLst>
            <a:ext uri="{FF2B5EF4-FFF2-40B4-BE49-F238E27FC236}">
              <a16:creationId xmlns:a16="http://schemas.microsoft.com/office/drawing/2014/main" id="{0CEA01CE-B0FA-4618-8339-7EF21FE6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35" name="Picture 1798">
          <a:extLst>
            <a:ext uri="{FF2B5EF4-FFF2-40B4-BE49-F238E27FC236}">
              <a16:creationId xmlns:a16="http://schemas.microsoft.com/office/drawing/2014/main" id="{5321D418-98D4-4A67-8C30-58D104FD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36" name="Picture 1798">
          <a:extLst>
            <a:ext uri="{FF2B5EF4-FFF2-40B4-BE49-F238E27FC236}">
              <a16:creationId xmlns:a16="http://schemas.microsoft.com/office/drawing/2014/main" id="{8C9480C3-FBF4-4ED0-BD22-CBBE6184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37" name="Picture 1798">
          <a:extLst>
            <a:ext uri="{FF2B5EF4-FFF2-40B4-BE49-F238E27FC236}">
              <a16:creationId xmlns:a16="http://schemas.microsoft.com/office/drawing/2014/main" id="{26B1EF8B-D34B-4660-B85A-9A46ADBF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38" name="Picture 1798">
          <a:extLst>
            <a:ext uri="{FF2B5EF4-FFF2-40B4-BE49-F238E27FC236}">
              <a16:creationId xmlns:a16="http://schemas.microsoft.com/office/drawing/2014/main" id="{D8AC3F3B-0CF5-4349-AADB-E6B62FB0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3039" name="Picture 29235">
          <a:extLst>
            <a:ext uri="{FF2B5EF4-FFF2-40B4-BE49-F238E27FC236}">
              <a16:creationId xmlns:a16="http://schemas.microsoft.com/office/drawing/2014/main" id="{9FE05482-D52E-4B88-976D-207463B3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40" name="Picture 1798">
          <a:extLst>
            <a:ext uri="{FF2B5EF4-FFF2-40B4-BE49-F238E27FC236}">
              <a16:creationId xmlns:a16="http://schemas.microsoft.com/office/drawing/2014/main" id="{354BFDF8-1267-4B1B-A4C6-8F73463E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41" name="Picture 1798">
          <a:extLst>
            <a:ext uri="{FF2B5EF4-FFF2-40B4-BE49-F238E27FC236}">
              <a16:creationId xmlns:a16="http://schemas.microsoft.com/office/drawing/2014/main" id="{232FCABD-6A53-47E8-8F08-A365403F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42" name="Picture 1798">
          <a:extLst>
            <a:ext uri="{FF2B5EF4-FFF2-40B4-BE49-F238E27FC236}">
              <a16:creationId xmlns:a16="http://schemas.microsoft.com/office/drawing/2014/main" id="{556C9143-08ED-4DEE-A18D-BB196C39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43" name="Picture 1798">
          <a:extLst>
            <a:ext uri="{FF2B5EF4-FFF2-40B4-BE49-F238E27FC236}">
              <a16:creationId xmlns:a16="http://schemas.microsoft.com/office/drawing/2014/main" id="{9040FFF5-0C60-4458-99F3-6D261A92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44" name="Picture 1798">
          <a:extLst>
            <a:ext uri="{FF2B5EF4-FFF2-40B4-BE49-F238E27FC236}">
              <a16:creationId xmlns:a16="http://schemas.microsoft.com/office/drawing/2014/main" id="{1CA8094F-D976-4133-9E9F-FDCB3E9E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45" name="Picture 1787">
          <a:extLst>
            <a:ext uri="{FF2B5EF4-FFF2-40B4-BE49-F238E27FC236}">
              <a16:creationId xmlns:a16="http://schemas.microsoft.com/office/drawing/2014/main" id="{985DB73C-58F1-4B59-97C8-9632C158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46" name="Picture 1787">
          <a:extLst>
            <a:ext uri="{FF2B5EF4-FFF2-40B4-BE49-F238E27FC236}">
              <a16:creationId xmlns:a16="http://schemas.microsoft.com/office/drawing/2014/main" id="{A72625DF-40CE-4395-B7E4-0D4ED5AA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47" name="Picture 4273">
          <a:extLst>
            <a:ext uri="{FF2B5EF4-FFF2-40B4-BE49-F238E27FC236}">
              <a16:creationId xmlns:a16="http://schemas.microsoft.com/office/drawing/2014/main" id="{88AD6F49-F94F-4B65-8613-728A7E98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48" name="Picture 1798">
          <a:extLst>
            <a:ext uri="{FF2B5EF4-FFF2-40B4-BE49-F238E27FC236}">
              <a16:creationId xmlns:a16="http://schemas.microsoft.com/office/drawing/2014/main" id="{46085B77-463F-47A5-B6F2-E331FAAC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49" name="Picture 1798">
          <a:extLst>
            <a:ext uri="{FF2B5EF4-FFF2-40B4-BE49-F238E27FC236}">
              <a16:creationId xmlns:a16="http://schemas.microsoft.com/office/drawing/2014/main" id="{E5CE76DD-6BEC-414D-9BF1-6E49C517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50" name="Picture 1798">
          <a:extLst>
            <a:ext uri="{FF2B5EF4-FFF2-40B4-BE49-F238E27FC236}">
              <a16:creationId xmlns:a16="http://schemas.microsoft.com/office/drawing/2014/main" id="{FC86664C-C9F6-449B-BA76-945FD0DB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51" name="Picture 1798">
          <a:extLst>
            <a:ext uri="{FF2B5EF4-FFF2-40B4-BE49-F238E27FC236}">
              <a16:creationId xmlns:a16="http://schemas.microsoft.com/office/drawing/2014/main" id="{AE5B7EC4-5D5C-4D24-A84F-5B4D7EE1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52" name="Picture 1798">
          <a:extLst>
            <a:ext uri="{FF2B5EF4-FFF2-40B4-BE49-F238E27FC236}">
              <a16:creationId xmlns:a16="http://schemas.microsoft.com/office/drawing/2014/main" id="{BD3E1D90-F10B-42C8-8191-7BDF3730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3053" name="Picture 29235">
          <a:extLst>
            <a:ext uri="{FF2B5EF4-FFF2-40B4-BE49-F238E27FC236}">
              <a16:creationId xmlns:a16="http://schemas.microsoft.com/office/drawing/2014/main" id="{4A63AE33-1C10-491A-A08C-24387593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54" name="Picture 1798">
          <a:extLst>
            <a:ext uri="{FF2B5EF4-FFF2-40B4-BE49-F238E27FC236}">
              <a16:creationId xmlns:a16="http://schemas.microsoft.com/office/drawing/2014/main" id="{B3A44A00-612A-4D1B-983C-635E8246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55" name="Picture 1798">
          <a:extLst>
            <a:ext uri="{FF2B5EF4-FFF2-40B4-BE49-F238E27FC236}">
              <a16:creationId xmlns:a16="http://schemas.microsoft.com/office/drawing/2014/main" id="{6D50681D-E458-4301-9CD0-68CB4991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56" name="Picture 1798">
          <a:extLst>
            <a:ext uri="{FF2B5EF4-FFF2-40B4-BE49-F238E27FC236}">
              <a16:creationId xmlns:a16="http://schemas.microsoft.com/office/drawing/2014/main" id="{5546236A-D4B0-4EE2-83E2-5F521363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3057" name="Picture 29235">
          <a:extLst>
            <a:ext uri="{FF2B5EF4-FFF2-40B4-BE49-F238E27FC236}">
              <a16:creationId xmlns:a16="http://schemas.microsoft.com/office/drawing/2014/main" id="{805D32E1-4027-45ED-9396-6C3B877D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58" name="Picture 1798">
          <a:extLst>
            <a:ext uri="{FF2B5EF4-FFF2-40B4-BE49-F238E27FC236}">
              <a16:creationId xmlns:a16="http://schemas.microsoft.com/office/drawing/2014/main" id="{DA0EFC9A-1798-4536-9184-F8BF94F0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59" name="Picture 1798">
          <a:extLst>
            <a:ext uri="{FF2B5EF4-FFF2-40B4-BE49-F238E27FC236}">
              <a16:creationId xmlns:a16="http://schemas.microsoft.com/office/drawing/2014/main" id="{54B1CA92-9FE7-41ED-AC55-EF9E5256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60" name="Picture 1798">
          <a:extLst>
            <a:ext uri="{FF2B5EF4-FFF2-40B4-BE49-F238E27FC236}">
              <a16:creationId xmlns:a16="http://schemas.microsoft.com/office/drawing/2014/main" id="{55C02B0C-4073-481D-A930-60CBAAEA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3061" name="Picture 29235">
          <a:extLst>
            <a:ext uri="{FF2B5EF4-FFF2-40B4-BE49-F238E27FC236}">
              <a16:creationId xmlns:a16="http://schemas.microsoft.com/office/drawing/2014/main" id="{1E8F7442-97AB-46F3-B696-ADF11324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62" name="Picture 1798">
          <a:extLst>
            <a:ext uri="{FF2B5EF4-FFF2-40B4-BE49-F238E27FC236}">
              <a16:creationId xmlns:a16="http://schemas.microsoft.com/office/drawing/2014/main" id="{684B5956-5F0B-4531-8DBB-513803B7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63" name="Picture 1798">
          <a:extLst>
            <a:ext uri="{FF2B5EF4-FFF2-40B4-BE49-F238E27FC236}">
              <a16:creationId xmlns:a16="http://schemas.microsoft.com/office/drawing/2014/main" id="{CB636B1A-B8E1-4D37-BF26-40E26870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64" name="Picture 1798">
          <a:extLst>
            <a:ext uri="{FF2B5EF4-FFF2-40B4-BE49-F238E27FC236}">
              <a16:creationId xmlns:a16="http://schemas.microsoft.com/office/drawing/2014/main" id="{44F334C0-97D6-4345-9149-E457A2CE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3065" name="Picture 29235">
          <a:extLst>
            <a:ext uri="{FF2B5EF4-FFF2-40B4-BE49-F238E27FC236}">
              <a16:creationId xmlns:a16="http://schemas.microsoft.com/office/drawing/2014/main" id="{F4CA9CCF-38D5-4D98-998E-7EE3A7C6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66" name="Picture 1798">
          <a:extLst>
            <a:ext uri="{FF2B5EF4-FFF2-40B4-BE49-F238E27FC236}">
              <a16:creationId xmlns:a16="http://schemas.microsoft.com/office/drawing/2014/main" id="{2E81AFD5-9905-4B81-BC9A-8A5C9A5B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67" name="Picture 1798">
          <a:extLst>
            <a:ext uri="{FF2B5EF4-FFF2-40B4-BE49-F238E27FC236}">
              <a16:creationId xmlns:a16="http://schemas.microsoft.com/office/drawing/2014/main" id="{3D8364F5-418A-4996-A7B6-B9D4F4D3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68" name="Picture 1798">
          <a:extLst>
            <a:ext uri="{FF2B5EF4-FFF2-40B4-BE49-F238E27FC236}">
              <a16:creationId xmlns:a16="http://schemas.microsoft.com/office/drawing/2014/main" id="{BB13C510-EE0C-469E-995B-B0023FF5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69" name="Picture 1787">
          <a:extLst>
            <a:ext uri="{FF2B5EF4-FFF2-40B4-BE49-F238E27FC236}">
              <a16:creationId xmlns:a16="http://schemas.microsoft.com/office/drawing/2014/main" id="{B885A697-5030-4AC2-9116-FEDC3824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70" name="Picture 1787">
          <a:extLst>
            <a:ext uri="{FF2B5EF4-FFF2-40B4-BE49-F238E27FC236}">
              <a16:creationId xmlns:a16="http://schemas.microsoft.com/office/drawing/2014/main" id="{CF7F2D02-99CB-4CCE-9B47-EED36020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71" name="Picture 1798">
          <a:extLst>
            <a:ext uri="{FF2B5EF4-FFF2-40B4-BE49-F238E27FC236}">
              <a16:creationId xmlns:a16="http://schemas.microsoft.com/office/drawing/2014/main" id="{BECDD943-805A-41BC-B3E0-AAA3E532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72" name="Picture 1798">
          <a:extLst>
            <a:ext uri="{FF2B5EF4-FFF2-40B4-BE49-F238E27FC236}">
              <a16:creationId xmlns:a16="http://schemas.microsoft.com/office/drawing/2014/main" id="{EC3166A0-A641-4CDC-AABD-4E273097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3073" name="Picture 29235">
          <a:extLst>
            <a:ext uri="{FF2B5EF4-FFF2-40B4-BE49-F238E27FC236}">
              <a16:creationId xmlns:a16="http://schemas.microsoft.com/office/drawing/2014/main" id="{3FE0FF93-9A9F-42CB-91BC-0CA865CD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74" name="Picture 1798">
          <a:extLst>
            <a:ext uri="{FF2B5EF4-FFF2-40B4-BE49-F238E27FC236}">
              <a16:creationId xmlns:a16="http://schemas.microsoft.com/office/drawing/2014/main" id="{7F2AEF77-C515-4940-BC59-0AC814CE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75" name="Picture 1798">
          <a:extLst>
            <a:ext uri="{FF2B5EF4-FFF2-40B4-BE49-F238E27FC236}">
              <a16:creationId xmlns:a16="http://schemas.microsoft.com/office/drawing/2014/main" id="{EA072CEB-23C4-4439-A782-E90BD5C6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76" name="Picture 1798">
          <a:extLst>
            <a:ext uri="{FF2B5EF4-FFF2-40B4-BE49-F238E27FC236}">
              <a16:creationId xmlns:a16="http://schemas.microsoft.com/office/drawing/2014/main" id="{4D6D29F7-DC64-4EEB-A786-6E89BCD4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19050</xdr:rowOff>
    </xdr:to>
    <xdr:pic>
      <xdr:nvPicPr>
        <xdr:cNvPr id="3077" name="Picture 29235">
          <a:extLst>
            <a:ext uri="{FF2B5EF4-FFF2-40B4-BE49-F238E27FC236}">
              <a16:creationId xmlns:a16="http://schemas.microsoft.com/office/drawing/2014/main" id="{E04B4CB9-1DEB-4B44-9853-09419E8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78" name="Picture 1798">
          <a:extLst>
            <a:ext uri="{FF2B5EF4-FFF2-40B4-BE49-F238E27FC236}">
              <a16:creationId xmlns:a16="http://schemas.microsoft.com/office/drawing/2014/main" id="{49C40FEA-282B-45D2-BD0B-63F5EE92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79" name="Picture 1798">
          <a:extLst>
            <a:ext uri="{FF2B5EF4-FFF2-40B4-BE49-F238E27FC236}">
              <a16:creationId xmlns:a16="http://schemas.microsoft.com/office/drawing/2014/main" id="{A1AB20E7-22CC-42B4-8425-426970C0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80" name="Picture 1798">
          <a:extLst>
            <a:ext uri="{FF2B5EF4-FFF2-40B4-BE49-F238E27FC236}">
              <a16:creationId xmlns:a16="http://schemas.microsoft.com/office/drawing/2014/main" id="{ADE54FE0-8DCF-40E1-8B22-A57DAC61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081" name="Picture 1787">
          <a:extLst>
            <a:ext uri="{FF2B5EF4-FFF2-40B4-BE49-F238E27FC236}">
              <a16:creationId xmlns:a16="http://schemas.microsoft.com/office/drawing/2014/main" id="{B21C58FA-711B-4CF1-A857-923BBDB8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82" name="Picture 1798">
          <a:extLst>
            <a:ext uri="{FF2B5EF4-FFF2-40B4-BE49-F238E27FC236}">
              <a16:creationId xmlns:a16="http://schemas.microsoft.com/office/drawing/2014/main" id="{A25092FD-CD2D-4F9A-BFE8-F1C7978A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83" name="Picture 1798">
          <a:extLst>
            <a:ext uri="{FF2B5EF4-FFF2-40B4-BE49-F238E27FC236}">
              <a16:creationId xmlns:a16="http://schemas.microsoft.com/office/drawing/2014/main" id="{2C8CFCF8-868A-4D75-88CB-9C227BF6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3084" name="Picture 29235">
          <a:extLst>
            <a:ext uri="{FF2B5EF4-FFF2-40B4-BE49-F238E27FC236}">
              <a16:creationId xmlns:a16="http://schemas.microsoft.com/office/drawing/2014/main" id="{879CA408-6E59-4DFD-B27E-1E21C224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85" name="Picture 1798">
          <a:extLst>
            <a:ext uri="{FF2B5EF4-FFF2-40B4-BE49-F238E27FC236}">
              <a16:creationId xmlns:a16="http://schemas.microsoft.com/office/drawing/2014/main" id="{711882F0-8FB8-4364-AEAF-E7CFC8E2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86" name="Picture 1798">
          <a:extLst>
            <a:ext uri="{FF2B5EF4-FFF2-40B4-BE49-F238E27FC236}">
              <a16:creationId xmlns:a16="http://schemas.microsoft.com/office/drawing/2014/main" id="{96045E3D-42DB-481A-B734-AFFFC39F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87" name="Picture 1798">
          <a:extLst>
            <a:ext uri="{FF2B5EF4-FFF2-40B4-BE49-F238E27FC236}">
              <a16:creationId xmlns:a16="http://schemas.microsoft.com/office/drawing/2014/main" id="{85B6473A-73BC-4732-8B38-E3A56ABC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19050</xdr:rowOff>
    </xdr:to>
    <xdr:pic>
      <xdr:nvPicPr>
        <xdr:cNvPr id="3088" name="Picture 29235">
          <a:extLst>
            <a:ext uri="{FF2B5EF4-FFF2-40B4-BE49-F238E27FC236}">
              <a16:creationId xmlns:a16="http://schemas.microsoft.com/office/drawing/2014/main" id="{5E00311A-D92C-4526-AF27-B439BDB0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89" name="Picture 1798">
          <a:extLst>
            <a:ext uri="{FF2B5EF4-FFF2-40B4-BE49-F238E27FC236}">
              <a16:creationId xmlns:a16="http://schemas.microsoft.com/office/drawing/2014/main" id="{3BCC8A7E-728D-41ED-BB8E-DA4475E9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90" name="Picture 1798">
          <a:extLst>
            <a:ext uri="{FF2B5EF4-FFF2-40B4-BE49-F238E27FC236}">
              <a16:creationId xmlns:a16="http://schemas.microsoft.com/office/drawing/2014/main" id="{F8B7700D-2F52-4BD2-8902-AAB40091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91" name="Picture 1798">
          <a:extLst>
            <a:ext uri="{FF2B5EF4-FFF2-40B4-BE49-F238E27FC236}">
              <a16:creationId xmlns:a16="http://schemas.microsoft.com/office/drawing/2014/main" id="{8568570B-E885-44B2-B0EF-BD95AAEE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092" name="Picture 1787">
          <a:extLst>
            <a:ext uri="{FF2B5EF4-FFF2-40B4-BE49-F238E27FC236}">
              <a16:creationId xmlns:a16="http://schemas.microsoft.com/office/drawing/2014/main" id="{EF825A93-8AFE-4D44-A59C-2692E411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093" name="Picture 1798">
          <a:extLst>
            <a:ext uri="{FF2B5EF4-FFF2-40B4-BE49-F238E27FC236}">
              <a16:creationId xmlns:a16="http://schemas.microsoft.com/office/drawing/2014/main" id="{B32683C2-5B9F-410E-A582-B8191B95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094" name="Picture 1798">
          <a:extLst>
            <a:ext uri="{FF2B5EF4-FFF2-40B4-BE49-F238E27FC236}">
              <a16:creationId xmlns:a16="http://schemas.microsoft.com/office/drawing/2014/main" id="{415A0F98-499B-42C7-91E9-2F2443CA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095" name="Picture 1798">
          <a:extLst>
            <a:ext uri="{FF2B5EF4-FFF2-40B4-BE49-F238E27FC236}">
              <a16:creationId xmlns:a16="http://schemas.microsoft.com/office/drawing/2014/main" id="{ABE835C0-7E11-4178-A0AB-396308BE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096" name="Picture 1798">
          <a:extLst>
            <a:ext uri="{FF2B5EF4-FFF2-40B4-BE49-F238E27FC236}">
              <a16:creationId xmlns:a16="http://schemas.microsoft.com/office/drawing/2014/main" id="{43027462-2094-437B-8781-3E990214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097" name="Picture 1798">
          <a:extLst>
            <a:ext uri="{FF2B5EF4-FFF2-40B4-BE49-F238E27FC236}">
              <a16:creationId xmlns:a16="http://schemas.microsoft.com/office/drawing/2014/main" id="{036490B7-5D12-4F6A-93E1-25C8AB23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3098" name="Picture 29235">
          <a:extLst>
            <a:ext uri="{FF2B5EF4-FFF2-40B4-BE49-F238E27FC236}">
              <a16:creationId xmlns:a16="http://schemas.microsoft.com/office/drawing/2014/main" id="{C400488F-7F8E-43DB-AA75-64E3F960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099" name="Picture 1798">
          <a:extLst>
            <a:ext uri="{FF2B5EF4-FFF2-40B4-BE49-F238E27FC236}">
              <a16:creationId xmlns:a16="http://schemas.microsoft.com/office/drawing/2014/main" id="{1749E614-506D-446A-8269-61A9F998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00" name="Picture 1798">
          <a:extLst>
            <a:ext uri="{FF2B5EF4-FFF2-40B4-BE49-F238E27FC236}">
              <a16:creationId xmlns:a16="http://schemas.microsoft.com/office/drawing/2014/main" id="{47D8F2B2-A5C3-41B0-ACED-5D9A3F63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01" name="Picture 1798">
          <a:extLst>
            <a:ext uri="{FF2B5EF4-FFF2-40B4-BE49-F238E27FC236}">
              <a16:creationId xmlns:a16="http://schemas.microsoft.com/office/drawing/2014/main" id="{16DAA743-34D2-43BF-AED1-C05FF060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02" name="Picture 1798">
          <a:extLst>
            <a:ext uri="{FF2B5EF4-FFF2-40B4-BE49-F238E27FC236}">
              <a16:creationId xmlns:a16="http://schemas.microsoft.com/office/drawing/2014/main" id="{C32EB7AF-E34A-412E-AD7D-84A5964A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03" name="Picture 1798">
          <a:extLst>
            <a:ext uri="{FF2B5EF4-FFF2-40B4-BE49-F238E27FC236}">
              <a16:creationId xmlns:a16="http://schemas.microsoft.com/office/drawing/2014/main" id="{57FFA804-F274-437C-A899-D121D12C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04" name="Picture 1798">
          <a:extLst>
            <a:ext uri="{FF2B5EF4-FFF2-40B4-BE49-F238E27FC236}">
              <a16:creationId xmlns:a16="http://schemas.microsoft.com/office/drawing/2014/main" id="{D47A5E36-2A07-4BAE-8590-E91C9F25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3105" name="Picture 29235">
          <a:extLst>
            <a:ext uri="{FF2B5EF4-FFF2-40B4-BE49-F238E27FC236}">
              <a16:creationId xmlns:a16="http://schemas.microsoft.com/office/drawing/2014/main" id="{358FA6D2-8D9C-44DF-8F51-1B382C37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06" name="Picture 1798">
          <a:extLst>
            <a:ext uri="{FF2B5EF4-FFF2-40B4-BE49-F238E27FC236}">
              <a16:creationId xmlns:a16="http://schemas.microsoft.com/office/drawing/2014/main" id="{85685B8A-953E-424C-B60B-94392CCD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07" name="Picture 1798">
          <a:extLst>
            <a:ext uri="{FF2B5EF4-FFF2-40B4-BE49-F238E27FC236}">
              <a16:creationId xmlns:a16="http://schemas.microsoft.com/office/drawing/2014/main" id="{0EFC9EF0-CCCB-4EAE-B6C0-74B30B1A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08" name="Picture 1798">
          <a:extLst>
            <a:ext uri="{FF2B5EF4-FFF2-40B4-BE49-F238E27FC236}">
              <a16:creationId xmlns:a16="http://schemas.microsoft.com/office/drawing/2014/main" id="{A9E883A5-A389-47F9-A595-3589DFED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09" name="Picture 1798">
          <a:extLst>
            <a:ext uri="{FF2B5EF4-FFF2-40B4-BE49-F238E27FC236}">
              <a16:creationId xmlns:a16="http://schemas.microsoft.com/office/drawing/2014/main" id="{95A3153D-2F22-4117-87DC-DA9604BE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10" name="Picture 1798">
          <a:extLst>
            <a:ext uri="{FF2B5EF4-FFF2-40B4-BE49-F238E27FC236}">
              <a16:creationId xmlns:a16="http://schemas.microsoft.com/office/drawing/2014/main" id="{A6C49B06-13BA-4EEA-AF65-5D07623E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11" name="Picture 1787">
          <a:extLst>
            <a:ext uri="{FF2B5EF4-FFF2-40B4-BE49-F238E27FC236}">
              <a16:creationId xmlns:a16="http://schemas.microsoft.com/office/drawing/2014/main" id="{C5DFE27C-6B62-4C72-8C78-DC342B32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12" name="Picture 1787">
          <a:extLst>
            <a:ext uri="{FF2B5EF4-FFF2-40B4-BE49-F238E27FC236}">
              <a16:creationId xmlns:a16="http://schemas.microsoft.com/office/drawing/2014/main" id="{8D9EA3D5-2E23-42D5-A95D-6C586544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13" name="Picture 4273">
          <a:extLst>
            <a:ext uri="{FF2B5EF4-FFF2-40B4-BE49-F238E27FC236}">
              <a16:creationId xmlns:a16="http://schemas.microsoft.com/office/drawing/2014/main" id="{5EEBB41D-DC90-45C4-9BA9-8ECAB4C9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14" name="Picture 1798">
          <a:extLst>
            <a:ext uri="{FF2B5EF4-FFF2-40B4-BE49-F238E27FC236}">
              <a16:creationId xmlns:a16="http://schemas.microsoft.com/office/drawing/2014/main" id="{E7ACE437-6822-4D0D-B8DF-5496CCDF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15" name="Picture 1798">
          <a:extLst>
            <a:ext uri="{FF2B5EF4-FFF2-40B4-BE49-F238E27FC236}">
              <a16:creationId xmlns:a16="http://schemas.microsoft.com/office/drawing/2014/main" id="{8E656B76-7155-4D93-80AE-555B2414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16" name="Picture 1798">
          <a:extLst>
            <a:ext uri="{FF2B5EF4-FFF2-40B4-BE49-F238E27FC236}">
              <a16:creationId xmlns:a16="http://schemas.microsoft.com/office/drawing/2014/main" id="{025419BE-8D72-4DB3-9287-7AE142A7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17" name="Picture 1798">
          <a:extLst>
            <a:ext uri="{FF2B5EF4-FFF2-40B4-BE49-F238E27FC236}">
              <a16:creationId xmlns:a16="http://schemas.microsoft.com/office/drawing/2014/main" id="{8E8A1A40-B01A-4204-AAAB-075AEEFD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18" name="Picture 1798">
          <a:extLst>
            <a:ext uri="{FF2B5EF4-FFF2-40B4-BE49-F238E27FC236}">
              <a16:creationId xmlns:a16="http://schemas.microsoft.com/office/drawing/2014/main" id="{99E91AD7-5BDC-4E6A-AAD8-8535B08E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3119" name="Picture 29235">
          <a:extLst>
            <a:ext uri="{FF2B5EF4-FFF2-40B4-BE49-F238E27FC236}">
              <a16:creationId xmlns:a16="http://schemas.microsoft.com/office/drawing/2014/main" id="{CDB48218-3E07-4E1C-AE17-4626F8CA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20" name="Picture 1798">
          <a:extLst>
            <a:ext uri="{FF2B5EF4-FFF2-40B4-BE49-F238E27FC236}">
              <a16:creationId xmlns:a16="http://schemas.microsoft.com/office/drawing/2014/main" id="{E041D8F8-A779-4A84-A6B8-B2D952BF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21" name="Picture 1798">
          <a:extLst>
            <a:ext uri="{FF2B5EF4-FFF2-40B4-BE49-F238E27FC236}">
              <a16:creationId xmlns:a16="http://schemas.microsoft.com/office/drawing/2014/main" id="{E556E710-3E6B-4568-8760-B6EAF1AD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22" name="Picture 1798">
          <a:extLst>
            <a:ext uri="{FF2B5EF4-FFF2-40B4-BE49-F238E27FC236}">
              <a16:creationId xmlns:a16="http://schemas.microsoft.com/office/drawing/2014/main" id="{109B26A1-B8EC-4CAC-8281-8D976E4F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19050</xdr:rowOff>
    </xdr:to>
    <xdr:pic>
      <xdr:nvPicPr>
        <xdr:cNvPr id="3123" name="Picture 29235">
          <a:extLst>
            <a:ext uri="{FF2B5EF4-FFF2-40B4-BE49-F238E27FC236}">
              <a16:creationId xmlns:a16="http://schemas.microsoft.com/office/drawing/2014/main" id="{22147538-4D0C-4096-8D4F-06313F70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24" name="Picture 1798">
          <a:extLst>
            <a:ext uri="{FF2B5EF4-FFF2-40B4-BE49-F238E27FC236}">
              <a16:creationId xmlns:a16="http://schemas.microsoft.com/office/drawing/2014/main" id="{D4F6A3CB-7564-4619-A7DF-79091C9B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25" name="Picture 1798">
          <a:extLst>
            <a:ext uri="{FF2B5EF4-FFF2-40B4-BE49-F238E27FC236}">
              <a16:creationId xmlns:a16="http://schemas.microsoft.com/office/drawing/2014/main" id="{3BAE5ADA-9CA6-4673-9A9A-091904FB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26" name="Picture 1798">
          <a:extLst>
            <a:ext uri="{FF2B5EF4-FFF2-40B4-BE49-F238E27FC236}">
              <a16:creationId xmlns:a16="http://schemas.microsoft.com/office/drawing/2014/main" id="{EA6CFDAA-4555-464A-A89F-9151CD58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3127" name="Picture 29235">
          <a:extLst>
            <a:ext uri="{FF2B5EF4-FFF2-40B4-BE49-F238E27FC236}">
              <a16:creationId xmlns:a16="http://schemas.microsoft.com/office/drawing/2014/main" id="{212A90F9-FC13-471E-A9C4-4F691CF8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28" name="Picture 1798">
          <a:extLst>
            <a:ext uri="{FF2B5EF4-FFF2-40B4-BE49-F238E27FC236}">
              <a16:creationId xmlns:a16="http://schemas.microsoft.com/office/drawing/2014/main" id="{69CB459E-D5F6-470F-BECA-EED225B4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29" name="Picture 1798">
          <a:extLst>
            <a:ext uri="{FF2B5EF4-FFF2-40B4-BE49-F238E27FC236}">
              <a16:creationId xmlns:a16="http://schemas.microsoft.com/office/drawing/2014/main" id="{A9CFA154-9361-4FC6-A629-95A1F46E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30" name="Picture 1798">
          <a:extLst>
            <a:ext uri="{FF2B5EF4-FFF2-40B4-BE49-F238E27FC236}">
              <a16:creationId xmlns:a16="http://schemas.microsoft.com/office/drawing/2014/main" id="{2DEC5147-D22E-45D6-82C3-8E87FCC4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19050</xdr:rowOff>
    </xdr:to>
    <xdr:pic>
      <xdr:nvPicPr>
        <xdr:cNvPr id="3131" name="Picture 29235">
          <a:extLst>
            <a:ext uri="{FF2B5EF4-FFF2-40B4-BE49-F238E27FC236}">
              <a16:creationId xmlns:a16="http://schemas.microsoft.com/office/drawing/2014/main" id="{CA337A5A-1EA3-4660-9712-6BECCCE4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32" name="Picture 1798">
          <a:extLst>
            <a:ext uri="{FF2B5EF4-FFF2-40B4-BE49-F238E27FC236}">
              <a16:creationId xmlns:a16="http://schemas.microsoft.com/office/drawing/2014/main" id="{79474B65-CB65-4722-B0F6-D58A7250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33" name="Picture 1798">
          <a:extLst>
            <a:ext uri="{FF2B5EF4-FFF2-40B4-BE49-F238E27FC236}">
              <a16:creationId xmlns:a16="http://schemas.microsoft.com/office/drawing/2014/main" id="{E8754EA4-6D18-4EA4-BC1E-0F621045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34" name="Picture 1798">
          <a:extLst>
            <a:ext uri="{FF2B5EF4-FFF2-40B4-BE49-F238E27FC236}">
              <a16:creationId xmlns:a16="http://schemas.microsoft.com/office/drawing/2014/main" id="{FFAFB029-C8EE-427D-80A4-C1FEEFAB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35" name="Picture 1787">
          <a:extLst>
            <a:ext uri="{FF2B5EF4-FFF2-40B4-BE49-F238E27FC236}">
              <a16:creationId xmlns:a16="http://schemas.microsoft.com/office/drawing/2014/main" id="{3991FC03-09BE-4EF5-ACEE-7AA71B47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36" name="Picture 1787">
          <a:extLst>
            <a:ext uri="{FF2B5EF4-FFF2-40B4-BE49-F238E27FC236}">
              <a16:creationId xmlns:a16="http://schemas.microsoft.com/office/drawing/2014/main" id="{29C80592-DAE9-4DBE-B833-E20D122B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37" name="Picture 1798">
          <a:extLst>
            <a:ext uri="{FF2B5EF4-FFF2-40B4-BE49-F238E27FC236}">
              <a16:creationId xmlns:a16="http://schemas.microsoft.com/office/drawing/2014/main" id="{97ADD0D7-C0BF-4775-8B58-7EF3FD52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38" name="Picture 1798">
          <a:extLst>
            <a:ext uri="{FF2B5EF4-FFF2-40B4-BE49-F238E27FC236}">
              <a16:creationId xmlns:a16="http://schemas.microsoft.com/office/drawing/2014/main" id="{D18937A9-834F-4892-ACA2-D44B27AF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3139" name="Picture 29235">
          <a:extLst>
            <a:ext uri="{FF2B5EF4-FFF2-40B4-BE49-F238E27FC236}">
              <a16:creationId xmlns:a16="http://schemas.microsoft.com/office/drawing/2014/main" id="{7C9848C5-110D-4DC8-B5E8-5F239E0B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40" name="Picture 1798">
          <a:extLst>
            <a:ext uri="{FF2B5EF4-FFF2-40B4-BE49-F238E27FC236}">
              <a16:creationId xmlns:a16="http://schemas.microsoft.com/office/drawing/2014/main" id="{52CB019F-3389-4283-A7A6-579D957C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41" name="Picture 1798">
          <a:extLst>
            <a:ext uri="{FF2B5EF4-FFF2-40B4-BE49-F238E27FC236}">
              <a16:creationId xmlns:a16="http://schemas.microsoft.com/office/drawing/2014/main" id="{097D45B8-3470-4C6B-B036-BA0A527A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42" name="Picture 1798">
          <a:extLst>
            <a:ext uri="{FF2B5EF4-FFF2-40B4-BE49-F238E27FC236}">
              <a16:creationId xmlns:a16="http://schemas.microsoft.com/office/drawing/2014/main" id="{EA210906-77D3-482F-AC59-647028B3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3143" name="Picture 29235">
          <a:extLst>
            <a:ext uri="{FF2B5EF4-FFF2-40B4-BE49-F238E27FC236}">
              <a16:creationId xmlns:a16="http://schemas.microsoft.com/office/drawing/2014/main" id="{7C3CA965-5946-46AC-A083-F93DFEC6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44" name="Picture 1798">
          <a:extLst>
            <a:ext uri="{FF2B5EF4-FFF2-40B4-BE49-F238E27FC236}">
              <a16:creationId xmlns:a16="http://schemas.microsoft.com/office/drawing/2014/main" id="{8D27CBC9-C6AA-4447-9A81-7E4F7064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45" name="Picture 1798">
          <a:extLst>
            <a:ext uri="{FF2B5EF4-FFF2-40B4-BE49-F238E27FC236}">
              <a16:creationId xmlns:a16="http://schemas.microsoft.com/office/drawing/2014/main" id="{5C5F7F96-BF31-48BA-84D4-36278DE2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46" name="Picture 1798">
          <a:extLst>
            <a:ext uri="{FF2B5EF4-FFF2-40B4-BE49-F238E27FC236}">
              <a16:creationId xmlns:a16="http://schemas.microsoft.com/office/drawing/2014/main" id="{4AD6DDF0-1A51-49F2-8731-D1AB50A1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147" name="Picture 1787">
          <a:extLst>
            <a:ext uri="{FF2B5EF4-FFF2-40B4-BE49-F238E27FC236}">
              <a16:creationId xmlns:a16="http://schemas.microsoft.com/office/drawing/2014/main" id="{73083750-21A9-42C0-8E47-2B25D331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48" name="Picture 1798">
          <a:extLst>
            <a:ext uri="{FF2B5EF4-FFF2-40B4-BE49-F238E27FC236}">
              <a16:creationId xmlns:a16="http://schemas.microsoft.com/office/drawing/2014/main" id="{6D5EEECA-D4FF-4994-9004-2601A9AE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49" name="Picture 1798">
          <a:extLst>
            <a:ext uri="{FF2B5EF4-FFF2-40B4-BE49-F238E27FC236}">
              <a16:creationId xmlns:a16="http://schemas.microsoft.com/office/drawing/2014/main" id="{4A54BB66-07A4-4A6C-BD43-DCD9D6B3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19050</xdr:rowOff>
    </xdr:to>
    <xdr:pic>
      <xdr:nvPicPr>
        <xdr:cNvPr id="3150" name="Picture 29235">
          <a:extLst>
            <a:ext uri="{FF2B5EF4-FFF2-40B4-BE49-F238E27FC236}">
              <a16:creationId xmlns:a16="http://schemas.microsoft.com/office/drawing/2014/main" id="{8EB94EE9-AB4E-45D5-B263-D3B23BF6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51" name="Picture 1798">
          <a:extLst>
            <a:ext uri="{FF2B5EF4-FFF2-40B4-BE49-F238E27FC236}">
              <a16:creationId xmlns:a16="http://schemas.microsoft.com/office/drawing/2014/main" id="{5609A397-C19B-4120-9BBD-003718C3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52" name="Picture 1798">
          <a:extLst>
            <a:ext uri="{FF2B5EF4-FFF2-40B4-BE49-F238E27FC236}">
              <a16:creationId xmlns:a16="http://schemas.microsoft.com/office/drawing/2014/main" id="{DB1E06BF-7313-4C81-89CD-D2E440F8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53" name="Picture 1798">
          <a:extLst>
            <a:ext uri="{FF2B5EF4-FFF2-40B4-BE49-F238E27FC236}">
              <a16:creationId xmlns:a16="http://schemas.microsoft.com/office/drawing/2014/main" id="{1789CF3E-65E7-4EFE-8F1D-ED9A3AE7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19050</xdr:rowOff>
    </xdr:to>
    <xdr:pic>
      <xdr:nvPicPr>
        <xdr:cNvPr id="3154" name="Picture 29235">
          <a:extLst>
            <a:ext uri="{FF2B5EF4-FFF2-40B4-BE49-F238E27FC236}">
              <a16:creationId xmlns:a16="http://schemas.microsoft.com/office/drawing/2014/main" id="{184E03DA-2234-4A77-8F42-8F7D0B92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55" name="Picture 1798">
          <a:extLst>
            <a:ext uri="{FF2B5EF4-FFF2-40B4-BE49-F238E27FC236}">
              <a16:creationId xmlns:a16="http://schemas.microsoft.com/office/drawing/2014/main" id="{B53F5925-3620-4A5A-9A2F-FC8AC691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56" name="Picture 1798">
          <a:extLst>
            <a:ext uri="{FF2B5EF4-FFF2-40B4-BE49-F238E27FC236}">
              <a16:creationId xmlns:a16="http://schemas.microsoft.com/office/drawing/2014/main" id="{D0F6DDD8-49EA-4D39-9062-603E3628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57" name="Picture 1798">
          <a:extLst>
            <a:ext uri="{FF2B5EF4-FFF2-40B4-BE49-F238E27FC236}">
              <a16:creationId xmlns:a16="http://schemas.microsoft.com/office/drawing/2014/main" id="{EBB44A37-E6DB-49D8-B097-6794292D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158" name="Picture 1787">
          <a:extLst>
            <a:ext uri="{FF2B5EF4-FFF2-40B4-BE49-F238E27FC236}">
              <a16:creationId xmlns:a16="http://schemas.microsoft.com/office/drawing/2014/main" id="{21A3467D-B1FD-470D-AA10-0F2C1ACF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59" name="Picture 1798">
          <a:extLst>
            <a:ext uri="{FF2B5EF4-FFF2-40B4-BE49-F238E27FC236}">
              <a16:creationId xmlns:a16="http://schemas.microsoft.com/office/drawing/2014/main" id="{0CB75803-67AB-4E4B-9FF8-CEA25754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60" name="Picture 1798">
          <a:extLst>
            <a:ext uri="{FF2B5EF4-FFF2-40B4-BE49-F238E27FC236}">
              <a16:creationId xmlns:a16="http://schemas.microsoft.com/office/drawing/2014/main" id="{34CCEA03-AA9D-4662-B600-55DB70B3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61" name="Picture 1798">
          <a:extLst>
            <a:ext uri="{FF2B5EF4-FFF2-40B4-BE49-F238E27FC236}">
              <a16:creationId xmlns:a16="http://schemas.microsoft.com/office/drawing/2014/main" id="{5D332882-0CCE-4E28-832C-D01E2D96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62" name="Picture 1798">
          <a:extLst>
            <a:ext uri="{FF2B5EF4-FFF2-40B4-BE49-F238E27FC236}">
              <a16:creationId xmlns:a16="http://schemas.microsoft.com/office/drawing/2014/main" id="{508E79A7-2E92-47D3-A898-33C0A9F1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63" name="Picture 1798">
          <a:extLst>
            <a:ext uri="{FF2B5EF4-FFF2-40B4-BE49-F238E27FC236}">
              <a16:creationId xmlns:a16="http://schemas.microsoft.com/office/drawing/2014/main" id="{20E2DD8C-47D0-4061-9608-A71733F8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3164" name="Picture 29235">
          <a:extLst>
            <a:ext uri="{FF2B5EF4-FFF2-40B4-BE49-F238E27FC236}">
              <a16:creationId xmlns:a16="http://schemas.microsoft.com/office/drawing/2014/main" id="{6BD35A14-E9E0-4199-B619-B5D1042B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65" name="Picture 1798">
          <a:extLst>
            <a:ext uri="{FF2B5EF4-FFF2-40B4-BE49-F238E27FC236}">
              <a16:creationId xmlns:a16="http://schemas.microsoft.com/office/drawing/2014/main" id="{A24B46BC-347B-49E6-AC81-0221245F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66" name="Picture 1798">
          <a:extLst>
            <a:ext uri="{FF2B5EF4-FFF2-40B4-BE49-F238E27FC236}">
              <a16:creationId xmlns:a16="http://schemas.microsoft.com/office/drawing/2014/main" id="{8DF3848D-25D0-420F-9ECC-D6CDA16B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67" name="Picture 1798">
          <a:extLst>
            <a:ext uri="{FF2B5EF4-FFF2-40B4-BE49-F238E27FC236}">
              <a16:creationId xmlns:a16="http://schemas.microsoft.com/office/drawing/2014/main" id="{57FA3274-DEFE-4258-9CB4-85DE9105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68" name="Picture 1798">
          <a:extLst>
            <a:ext uri="{FF2B5EF4-FFF2-40B4-BE49-F238E27FC236}">
              <a16:creationId xmlns:a16="http://schemas.microsoft.com/office/drawing/2014/main" id="{5B7937D2-BC16-4A6B-9C1D-23AF6B2E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69" name="Picture 1798">
          <a:extLst>
            <a:ext uri="{FF2B5EF4-FFF2-40B4-BE49-F238E27FC236}">
              <a16:creationId xmlns:a16="http://schemas.microsoft.com/office/drawing/2014/main" id="{964F2EF5-99FE-4DB1-8C60-62F4AA39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70" name="Picture 1798">
          <a:extLst>
            <a:ext uri="{FF2B5EF4-FFF2-40B4-BE49-F238E27FC236}">
              <a16:creationId xmlns:a16="http://schemas.microsoft.com/office/drawing/2014/main" id="{46499BE3-F7DA-4C3F-BD3D-ED726FFC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3171" name="Picture 29235">
          <a:extLst>
            <a:ext uri="{FF2B5EF4-FFF2-40B4-BE49-F238E27FC236}">
              <a16:creationId xmlns:a16="http://schemas.microsoft.com/office/drawing/2014/main" id="{D92F9C93-1716-488C-8182-FD96358B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72" name="Picture 1798">
          <a:extLst>
            <a:ext uri="{FF2B5EF4-FFF2-40B4-BE49-F238E27FC236}">
              <a16:creationId xmlns:a16="http://schemas.microsoft.com/office/drawing/2014/main" id="{13225FFB-3460-4E6F-A109-A983C8DC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73" name="Picture 1798">
          <a:extLst>
            <a:ext uri="{FF2B5EF4-FFF2-40B4-BE49-F238E27FC236}">
              <a16:creationId xmlns:a16="http://schemas.microsoft.com/office/drawing/2014/main" id="{3B598077-EC67-4CF9-9300-36906D95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74" name="Picture 1798">
          <a:extLst>
            <a:ext uri="{FF2B5EF4-FFF2-40B4-BE49-F238E27FC236}">
              <a16:creationId xmlns:a16="http://schemas.microsoft.com/office/drawing/2014/main" id="{504AF4A7-CCF3-4F4E-A7EE-B9A7EF44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75" name="Picture 1798">
          <a:extLst>
            <a:ext uri="{FF2B5EF4-FFF2-40B4-BE49-F238E27FC236}">
              <a16:creationId xmlns:a16="http://schemas.microsoft.com/office/drawing/2014/main" id="{127949B1-8F90-48CA-B908-E1E87DD7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76" name="Picture 1798">
          <a:extLst>
            <a:ext uri="{FF2B5EF4-FFF2-40B4-BE49-F238E27FC236}">
              <a16:creationId xmlns:a16="http://schemas.microsoft.com/office/drawing/2014/main" id="{87BC4569-15E8-4096-B9E9-FD253832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77" name="Picture 1787">
          <a:extLst>
            <a:ext uri="{FF2B5EF4-FFF2-40B4-BE49-F238E27FC236}">
              <a16:creationId xmlns:a16="http://schemas.microsoft.com/office/drawing/2014/main" id="{E9F072B6-606F-453B-9C0D-2D866A84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78" name="Picture 1787">
          <a:extLst>
            <a:ext uri="{FF2B5EF4-FFF2-40B4-BE49-F238E27FC236}">
              <a16:creationId xmlns:a16="http://schemas.microsoft.com/office/drawing/2014/main" id="{C803A22A-4FF8-4297-B984-3F5C54E1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79" name="Picture 4273">
          <a:extLst>
            <a:ext uri="{FF2B5EF4-FFF2-40B4-BE49-F238E27FC236}">
              <a16:creationId xmlns:a16="http://schemas.microsoft.com/office/drawing/2014/main" id="{8B0BF42A-F856-4C9E-B979-41157BE0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80" name="Picture 1798">
          <a:extLst>
            <a:ext uri="{FF2B5EF4-FFF2-40B4-BE49-F238E27FC236}">
              <a16:creationId xmlns:a16="http://schemas.microsoft.com/office/drawing/2014/main" id="{0EFA2846-81E5-4DC7-8763-27D1EDCD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81" name="Picture 1798">
          <a:extLst>
            <a:ext uri="{FF2B5EF4-FFF2-40B4-BE49-F238E27FC236}">
              <a16:creationId xmlns:a16="http://schemas.microsoft.com/office/drawing/2014/main" id="{EDCAFF43-3C98-405C-8663-C353422A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82" name="Picture 1798">
          <a:extLst>
            <a:ext uri="{FF2B5EF4-FFF2-40B4-BE49-F238E27FC236}">
              <a16:creationId xmlns:a16="http://schemas.microsoft.com/office/drawing/2014/main" id="{A68D578C-F640-4D5C-A864-E78E1325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83" name="Picture 1798">
          <a:extLst>
            <a:ext uri="{FF2B5EF4-FFF2-40B4-BE49-F238E27FC236}">
              <a16:creationId xmlns:a16="http://schemas.microsoft.com/office/drawing/2014/main" id="{E1E3A47A-FED5-4696-956C-772BD4E3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84" name="Picture 1798">
          <a:extLst>
            <a:ext uri="{FF2B5EF4-FFF2-40B4-BE49-F238E27FC236}">
              <a16:creationId xmlns:a16="http://schemas.microsoft.com/office/drawing/2014/main" id="{C34B64E1-D0F7-4AA5-92C5-08A0CDB3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3185" name="Picture 29235">
          <a:extLst>
            <a:ext uri="{FF2B5EF4-FFF2-40B4-BE49-F238E27FC236}">
              <a16:creationId xmlns:a16="http://schemas.microsoft.com/office/drawing/2014/main" id="{ABC0C9BE-7739-435C-A127-AB2AC06C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86" name="Picture 1798">
          <a:extLst>
            <a:ext uri="{FF2B5EF4-FFF2-40B4-BE49-F238E27FC236}">
              <a16:creationId xmlns:a16="http://schemas.microsoft.com/office/drawing/2014/main" id="{5242AB4C-313E-47AD-B82D-12C3C39E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87" name="Picture 1798">
          <a:extLst>
            <a:ext uri="{FF2B5EF4-FFF2-40B4-BE49-F238E27FC236}">
              <a16:creationId xmlns:a16="http://schemas.microsoft.com/office/drawing/2014/main" id="{824B8F78-CEEE-4D53-BECE-46CA1512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88" name="Picture 1798">
          <a:extLst>
            <a:ext uri="{FF2B5EF4-FFF2-40B4-BE49-F238E27FC236}">
              <a16:creationId xmlns:a16="http://schemas.microsoft.com/office/drawing/2014/main" id="{CE44F833-9309-498F-BAF4-90315999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3189" name="Picture 29235">
          <a:extLst>
            <a:ext uri="{FF2B5EF4-FFF2-40B4-BE49-F238E27FC236}">
              <a16:creationId xmlns:a16="http://schemas.microsoft.com/office/drawing/2014/main" id="{0BF10F52-88D6-49C1-BDDC-07295852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90" name="Picture 1798">
          <a:extLst>
            <a:ext uri="{FF2B5EF4-FFF2-40B4-BE49-F238E27FC236}">
              <a16:creationId xmlns:a16="http://schemas.microsoft.com/office/drawing/2014/main" id="{6DACBF4A-8BD1-4BC3-B56B-DED56E83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91" name="Picture 1798">
          <a:extLst>
            <a:ext uri="{FF2B5EF4-FFF2-40B4-BE49-F238E27FC236}">
              <a16:creationId xmlns:a16="http://schemas.microsoft.com/office/drawing/2014/main" id="{051005C3-01DE-4A52-8B80-E7226B32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92" name="Picture 1798">
          <a:extLst>
            <a:ext uri="{FF2B5EF4-FFF2-40B4-BE49-F238E27FC236}">
              <a16:creationId xmlns:a16="http://schemas.microsoft.com/office/drawing/2014/main" id="{B2439BBC-2376-49BA-B518-1D818CD1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3193" name="Picture 29235">
          <a:extLst>
            <a:ext uri="{FF2B5EF4-FFF2-40B4-BE49-F238E27FC236}">
              <a16:creationId xmlns:a16="http://schemas.microsoft.com/office/drawing/2014/main" id="{04E008E5-F8E2-4426-B003-B16BF52A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94" name="Picture 1798">
          <a:extLst>
            <a:ext uri="{FF2B5EF4-FFF2-40B4-BE49-F238E27FC236}">
              <a16:creationId xmlns:a16="http://schemas.microsoft.com/office/drawing/2014/main" id="{AD9D0061-EE85-401C-B845-25ECC275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95" name="Picture 1798">
          <a:extLst>
            <a:ext uri="{FF2B5EF4-FFF2-40B4-BE49-F238E27FC236}">
              <a16:creationId xmlns:a16="http://schemas.microsoft.com/office/drawing/2014/main" id="{FA7EA616-B222-4FFF-935B-BAC31D7F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196" name="Picture 1798">
          <a:extLst>
            <a:ext uri="{FF2B5EF4-FFF2-40B4-BE49-F238E27FC236}">
              <a16:creationId xmlns:a16="http://schemas.microsoft.com/office/drawing/2014/main" id="{2363EF97-9132-4A7B-94A0-10E95C97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3197" name="Picture 29235">
          <a:extLst>
            <a:ext uri="{FF2B5EF4-FFF2-40B4-BE49-F238E27FC236}">
              <a16:creationId xmlns:a16="http://schemas.microsoft.com/office/drawing/2014/main" id="{2D186D9A-0877-420E-86BD-0300DCF3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98" name="Picture 1798">
          <a:extLst>
            <a:ext uri="{FF2B5EF4-FFF2-40B4-BE49-F238E27FC236}">
              <a16:creationId xmlns:a16="http://schemas.microsoft.com/office/drawing/2014/main" id="{6D7A5B9D-8B14-4E9A-B6D3-472A22D0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99" name="Picture 1798">
          <a:extLst>
            <a:ext uri="{FF2B5EF4-FFF2-40B4-BE49-F238E27FC236}">
              <a16:creationId xmlns:a16="http://schemas.microsoft.com/office/drawing/2014/main" id="{0502E35A-A34C-4BD4-8822-D4249B86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00" name="Picture 1798">
          <a:extLst>
            <a:ext uri="{FF2B5EF4-FFF2-40B4-BE49-F238E27FC236}">
              <a16:creationId xmlns:a16="http://schemas.microsoft.com/office/drawing/2014/main" id="{4CB653FD-43D4-42E3-8170-6F9FF3F6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01" name="Picture 1787">
          <a:extLst>
            <a:ext uri="{FF2B5EF4-FFF2-40B4-BE49-F238E27FC236}">
              <a16:creationId xmlns:a16="http://schemas.microsoft.com/office/drawing/2014/main" id="{41CCE20C-A905-4DC7-8336-6922B9F5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02" name="Picture 1787">
          <a:extLst>
            <a:ext uri="{FF2B5EF4-FFF2-40B4-BE49-F238E27FC236}">
              <a16:creationId xmlns:a16="http://schemas.microsoft.com/office/drawing/2014/main" id="{90B010FB-CAA8-4219-899D-990A329A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03" name="Picture 1798">
          <a:extLst>
            <a:ext uri="{FF2B5EF4-FFF2-40B4-BE49-F238E27FC236}">
              <a16:creationId xmlns:a16="http://schemas.microsoft.com/office/drawing/2014/main" id="{CDC65DF2-1A27-4A22-B9E4-B7632101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04" name="Picture 1798">
          <a:extLst>
            <a:ext uri="{FF2B5EF4-FFF2-40B4-BE49-F238E27FC236}">
              <a16:creationId xmlns:a16="http://schemas.microsoft.com/office/drawing/2014/main" id="{751477B1-ADE9-4697-B0E8-6F9941E8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3205" name="Picture 29235">
          <a:extLst>
            <a:ext uri="{FF2B5EF4-FFF2-40B4-BE49-F238E27FC236}">
              <a16:creationId xmlns:a16="http://schemas.microsoft.com/office/drawing/2014/main" id="{AA749813-065C-4FEF-B299-CF79A11B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06" name="Picture 1798">
          <a:extLst>
            <a:ext uri="{FF2B5EF4-FFF2-40B4-BE49-F238E27FC236}">
              <a16:creationId xmlns:a16="http://schemas.microsoft.com/office/drawing/2014/main" id="{EE42D445-2F14-4AB8-8CC4-32E02D86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07" name="Picture 1798">
          <a:extLst>
            <a:ext uri="{FF2B5EF4-FFF2-40B4-BE49-F238E27FC236}">
              <a16:creationId xmlns:a16="http://schemas.microsoft.com/office/drawing/2014/main" id="{A7E9E00E-42CE-491F-A2EB-42882BA0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08" name="Picture 1798">
          <a:extLst>
            <a:ext uri="{FF2B5EF4-FFF2-40B4-BE49-F238E27FC236}">
              <a16:creationId xmlns:a16="http://schemas.microsoft.com/office/drawing/2014/main" id="{4C2032B4-77E6-4A1A-8291-7A167FCB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19050</xdr:rowOff>
    </xdr:to>
    <xdr:pic>
      <xdr:nvPicPr>
        <xdr:cNvPr id="3209" name="Picture 29235">
          <a:extLst>
            <a:ext uri="{FF2B5EF4-FFF2-40B4-BE49-F238E27FC236}">
              <a16:creationId xmlns:a16="http://schemas.microsoft.com/office/drawing/2014/main" id="{40638453-D110-43A3-96CC-20540F2A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10" name="Picture 1798">
          <a:extLst>
            <a:ext uri="{FF2B5EF4-FFF2-40B4-BE49-F238E27FC236}">
              <a16:creationId xmlns:a16="http://schemas.microsoft.com/office/drawing/2014/main" id="{3A760C1B-3302-4404-8A10-CE735FCD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11" name="Picture 1798">
          <a:extLst>
            <a:ext uri="{FF2B5EF4-FFF2-40B4-BE49-F238E27FC236}">
              <a16:creationId xmlns:a16="http://schemas.microsoft.com/office/drawing/2014/main" id="{02A8CA32-3BCA-45A4-A994-04AF5C0E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12" name="Picture 1798">
          <a:extLst>
            <a:ext uri="{FF2B5EF4-FFF2-40B4-BE49-F238E27FC236}">
              <a16:creationId xmlns:a16="http://schemas.microsoft.com/office/drawing/2014/main" id="{D9038D36-813B-4186-A464-47828472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213" name="Picture 1787">
          <a:extLst>
            <a:ext uri="{FF2B5EF4-FFF2-40B4-BE49-F238E27FC236}">
              <a16:creationId xmlns:a16="http://schemas.microsoft.com/office/drawing/2014/main" id="{B7585F40-1A06-4E39-9A6E-02580A76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14" name="Picture 1798">
          <a:extLst>
            <a:ext uri="{FF2B5EF4-FFF2-40B4-BE49-F238E27FC236}">
              <a16:creationId xmlns:a16="http://schemas.microsoft.com/office/drawing/2014/main" id="{4FBECDE0-F8A3-490D-8B8E-C5C2258E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15" name="Picture 1798">
          <a:extLst>
            <a:ext uri="{FF2B5EF4-FFF2-40B4-BE49-F238E27FC236}">
              <a16:creationId xmlns:a16="http://schemas.microsoft.com/office/drawing/2014/main" id="{759940F7-4911-4C1A-B0DC-0084CD96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3216" name="Picture 29235">
          <a:extLst>
            <a:ext uri="{FF2B5EF4-FFF2-40B4-BE49-F238E27FC236}">
              <a16:creationId xmlns:a16="http://schemas.microsoft.com/office/drawing/2014/main" id="{EC29951E-A8DC-4D31-A03A-11B5B2C8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17" name="Picture 1798">
          <a:extLst>
            <a:ext uri="{FF2B5EF4-FFF2-40B4-BE49-F238E27FC236}">
              <a16:creationId xmlns:a16="http://schemas.microsoft.com/office/drawing/2014/main" id="{FE1A8A83-4F56-4374-A88D-9574B62E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18" name="Picture 1798">
          <a:extLst>
            <a:ext uri="{FF2B5EF4-FFF2-40B4-BE49-F238E27FC236}">
              <a16:creationId xmlns:a16="http://schemas.microsoft.com/office/drawing/2014/main" id="{07EC83D4-3010-4D35-9055-50CEFBDC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19" name="Picture 1798">
          <a:extLst>
            <a:ext uri="{FF2B5EF4-FFF2-40B4-BE49-F238E27FC236}">
              <a16:creationId xmlns:a16="http://schemas.microsoft.com/office/drawing/2014/main" id="{C833EC94-C8F4-43C7-B699-C93CA476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19050</xdr:rowOff>
    </xdr:to>
    <xdr:pic>
      <xdr:nvPicPr>
        <xdr:cNvPr id="3220" name="Picture 29235">
          <a:extLst>
            <a:ext uri="{FF2B5EF4-FFF2-40B4-BE49-F238E27FC236}">
              <a16:creationId xmlns:a16="http://schemas.microsoft.com/office/drawing/2014/main" id="{4F64D7F7-8EC6-4061-9F7F-8701E299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21" name="Picture 1798">
          <a:extLst>
            <a:ext uri="{FF2B5EF4-FFF2-40B4-BE49-F238E27FC236}">
              <a16:creationId xmlns:a16="http://schemas.microsoft.com/office/drawing/2014/main" id="{ADFF33B8-67C9-4325-86DA-933EE4E2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22" name="Picture 1798">
          <a:extLst>
            <a:ext uri="{FF2B5EF4-FFF2-40B4-BE49-F238E27FC236}">
              <a16:creationId xmlns:a16="http://schemas.microsoft.com/office/drawing/2014/main" id="{00D43F8A-C04C-4B25-B5EA-434CB468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23" name="Picture 1798">
          <a:extLst>
            <a:ext uri="{FF2B5EF4-FFF2-40B4-BE49-F238E27FC236}">
              <a16:creationId xmlns:a16="http://schemas.microsoft.com/office/drawing/2014/main" id="{526AC6FF-BD28-48A5-938C-75240130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24" name="Picture 1787">
          <a:extLst>
            <a:ext uri="{FF2B5EF4-FFF2-40B4-BE49-F238E27FC236}">
              <a16:creationId xmlns:a16="http://schemas.microsoft.com/office/drawing/2014/main" id="{1C6EDD23-322E-4D3D-AE0B-4D122BD6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25" name="Picture 1798">
          <a:extLst>
            <a:ext uri="{FF2B5EF4-FFF2-40B4-BE49-F238E27FC236}">
              <a16:creationId xmlns:a16="http://schemas.microsoft.com/office/drawing/2014/main" id="{20CF88C2-AF10-4811-BD09-C017A026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26" name="Picture 1798">
          <a:extLst>
            <a:ext uri="{FF2B5EF4-FFF2-40B4-BE49-F238E27FC236}">
              <a16:creationId xmlns:a16="http://schemas.microsoft.com/office/drawing/2014/main" id="{F8D23DCB-86A0-47FA-A143-4E911CE3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27" name="Picture 1798">
          <a:extLst>
            <a:ext uri="{FF2B5EF4-FFF2-40B4-BE49-F238E27FC236}">
              <a16:creationId xmlns:a16="http://schemas.microsoft.com/office/drawing/2014/main" id="{BE74442D-2D5D-496B-A7DF-910E503F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28" name="Picture 1798">
          <a:extLst>
            <a:ext uri="{FF2B5EF4-FFF2-40B4-BE49-F238E27FC236}">
              <a16:creationId xmlns:a16="http://schemas.microsoft.com/office/drawing/2014/main" id="{51BBFF8A-175B-40D7-A0A6-35C8F831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29" name="Picture 1798">
          <a:extLst>
            <a:ext uri="{FF2B5EF4-FFF2-40B4-BE49-F238E27FC236}">
              <a16:creationId xmlns:a16="http://schemas.microsoft.com/office/drawing/2014/main" id="{CB783DA7-F472-44AB-8AC6-7C1769B6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3230" name="Picture 29235">
          <a:extLst>
            <a:ext uri="{FF2B5EF4-FFF2-40B4-BE49-F238E27FC236}">
              <a16:creationId xmlns:a16="http://schemas.microsoft.com/office/drawing/2014/main" id="{0C8690D3-D62C-458D-A9B4-44357FBA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31" name="Picture 1798">
          <a:extLst>
            <a:ext uri="{FF2B5EF4-FFF2-40B4-BE49-F238E27FC236}">
              <a16:creationId xmlns:a16="http://schemas.microsoft.com/office/drawing/2014/main" id="{F0D36520-158F-45F8-8D1D-DEBD5D31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32" name="Picture 1798">
          <a:extLst>
            <a:ext uri="{FF2B5EF4-FFF2-40B4-BE49-F238E27FC236}">
              <a16:creationId xmlns:a16="http://schemas.microsoft.com/office/drawing/2014/main" id="{8796558D-D859-4F8C-AE2D-A8EB9650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33" name="Picture 1798">
          <a:extLst>
            <a:ext uri="{FF2B5EF4-FFF2-40B4-BE49-F238E27FC236}">
              <a16:creationId xmlns:a16="http://schemas.microsoft.com/office/drawing/2014/main" id="{B0377758-5A68-4142-A894-7B24A527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34" name="Picture 1798">
          <a:extLst>
            <a:ext uri="{FF2B5EF4-FFF2-40B4-BE49-F238E27FC236}">
              <a16:creationId xmlns:a16="http://schemas.microsoft.com/office/drawing/2014/main" id="{13326F35-0D15-4F82-899F-FF07D6BC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35" name="Picture 1798">
          <a:extLst>
            <a:ext uri="{FF2B5EF4-FFF2-40B4-BE49-F238E27FC236}">
              <a16:creationId xmlns:a16="http://schemas.microsoft.com/office/drawing/2014/main" id="{1752B7A7-9AA4-4ACA-8DCC-B25633D7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36" name="Picture 1798">
          <a:extLst>
            <a:ext uri="{FF2B5EF4-FFF2-40B4-BE49-F238E27FC236}">
              <a16:creationId xmlns:a16="http://schemas.microsoft.com/office/drawing/2014/main" id="{7A9E3426-2D52-42F8-B29B-03FAEAE9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3237" name="Picture 29235">
          <a:extLst>
            <a:ext uri="{FF2B5EF4-FFF2-40B4-BE49-F238E27FC236}">
              <a16:creationId xmlns:a16="http://schemas.microsoft.com/office/drawing/2014/main" id="{B1222930-6FEB-4FD1-ACE3-47E61222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38" name="Picture 1798">
          <a:extLst>
            <a:ext uri="{FF2B5EF4-FFF2-40B4-BE49-F238E27FC236}">
              <a16:creationId xmlns:a16="http://schemas.microsoft.com/office/drawing/2014/main" id="{C6211062-3CBF-40F3-AB47-4DBEE0C8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39" name="Picture 1798">
          <a:extLst>
            <a:ext uri="{FF2B5EF4-FFF2-40B4-BE49-F238E27FC236}">
              <a16:creationId xmlns:a16="http://schemas.microsoft.com/office/drawing/2014/main" id="{6207909B-77D4-4D5E-98F7-3F75EC22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40" name="Picture 1798">
          <a:extLst>
            <a:ext uri="{FF2B5EF4-FFF2-40B4-BE49-F238E27FC236}">
              <a16:creationId xmlns:a16="http://schemas.microsoft.com/office/drawing/2014/main" id="{FF2E2A84-F83C-473C-8DC7-DE6638EC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41" name="Picture 1798">
          <a:extLst>
            <a:ext uri="{FF2B5EF4-FFF2-40B4-BE49-F238E27FC236}">
              <a16:creationId xmlns:a16="http://schemas.microsoft.com/office/drawing/2014/main" id="{ECB7B1BA-6F70-4168-BD04-DCFE4346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42" name="Picture 1798">
          <a:extLst>
            <a:ext uri="{FF2B5EF4-FFF2-40B4-BE49-F238E27FC236}">
              <a16:creationId xmlns:a16="http://schemas.microsoft.com/office/drawing/2014/main" id="{37B9B692-C53A-4D06-BC46-CE265964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43" name="Picture 1787">
          <a:extLst>
            <a:ext uri="{FF2B5EF4-FFF2-40B4-BE49-F238E27FC236}">
              <a16:creationId xmlns:a16="http://schemas.microsoft.com/office/drawing/2014/main" id="{D6DCFA8F-B768-4EC9-9E66-1DAFD73D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44" name="Picture 1787">
          <a:extLst>
            <a:ext uri="{FF2B5EF4-FFF2-40B4-BE49-F238E27FC236}">
              <a16:creationId xmlns:a16="http://schemas.microsoft.com/office/drawing/2014/main" id="{67BB090E-99C0-4224-8870-5682C787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45" name="Picture 4273">
          <a:extLst>
            <a:ext uri="{FF2B5EF4-FFF2-40B4-BE49-F238E27FC236}">
              <a16:creationId xmlns:a16="http://schemas.microsoft.com/office/drawing/2014/main" id="{93FDCDB0-7F36-4F17-8F8D-C04EC48E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46" name="Picture 1798">
          <a:extLst>
            <a:ext uri="{FF2B5EF4-FFF2-40B4-BE49-F238E27FC236}">
              <a16:creationId xmlns:a16="http://schemas.microsoft.com/office/drawing/2014/main" id="{94D7E0CB-A5D1-4F9D-8C97-A2B36B2E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47" name="Picture 1798">
          <a:extLst>
            <a:ext uri="{FF2B5EF4-FFF2-40B4-BE49-F238E27FC236}">
              <a16:creationId xmlns:a16="http://schemas.microsoft.com/office/drawing/2014/main" id="{864362E1-30E6-4EC6-8C07-48A05DBA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48" name="Picture 1798">
          <a:extLst>
            <a:ext uri="{FF2B5EF4-FFF2-40B4-BE49-F238E27FC236}">
              <a16:creationId xmlns:a16="http://schemas.microsoft.com/office/drawing/2014/main" id="{D97EE61D-8EDF-42EB-995A-DD4D5EE5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49" name="Picture 1798">
          <a:extLst>
            <a:ext uri="{FF2B5EF4-FFF2-40B4-BE49-F238E27FC236}">
              <a16:creationId xmlns:a16="http://schemas.microsoft.com/office/drawing/2014/main" id="{E589EF1D-3296-465B-B7DA-1F0D3376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50" name="Picture 1798">
          <a:extLst>
            <a:ext uri="{FF2B5EF4-FFF2-40B4-BE49-F238E27FC236}">
              <a16:creationId xmlns:a16="http://schemas.microsoft.com/office/drawing/2014/main" id="{69BE988F-8EAF-4A76-9D55-19887ED4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3251" name="Picture 29235">
          <a:extLst>
            <a:ext uri="{FF2B5EF4-FFF2-40B4-BE49-F238E27FC236}">
              <a16:creationId xmlns:a16="http://schemas.microsoft.com/office/drawing/2014/main" id="{EB7667E3-D80E-401C-9217-288516FA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52" name="Picture 1798">
          <a:extLst>
            <a:ext uri="{FF2B5EF4-FFF2-40B4-BE49-F238E27FC236}">
              <a16:creationId xmlns:a16="http://schemas.microsoft.com/office/drawing/2014/main" id="{D00FA22C-8D31-4AA3-934F-040B4FAD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53" name="Picture 1798">
          <a:extLst>
            <a:ext uri="{FF2B5EF4-FFF2-40B4-BE49-F238E27FC236}">
              <a16:creationId xmlns:a16="http://schemas.microsoft.com/office/drawing/2014/main" id="{8040C3D2-1D8F-43E0-90B0-6EE81F9E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54" name="Picture 1798">
          <a:extLst>
            <a:ext uri="{FF2B5EF4-FFF2-40B4-BE49-F238E27FC236}">
              <a16:creationId xmlns:a16="http://schemas.microsoft.com/office/drawing/2014/main" id="{5976F7BD-C38C-42D7-A247-DD53E23F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3255" name="Picture 29235">
          <a:extLst>
            <a:ext uri="{FF2B5EF4-FFF2-40B4-BE49-F238E27FC236}">
              <a16:creationId xmlns:a16="http://schemas.microsoft.com/office/drawing/2014/main" id="{713EE900-AACB-41E7-BCE0-14C91E1C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56" name="Picture 1798">
          <a:extLst>
            <a:ext uri="{FF2B5EF4-FFF2-40B4-BE49-F238E27FC236}">
              <a16:creationId xmlns:a16="http://schemas.microsoft.com/office/drawing/2014/main" id="{43987E6C-13B6-4A7E-BD56-52EC42E8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57" name="Picture 1798">
          <a:extLst>
            <a:ext uri="{FF2B5EF4-FFF2-40B4-BE49-F238E27FC236}">
              <a16:creationId xmlns:a16="http://schemas.microsoft.com/office/drawing/2014/main" id="{4FAA636F-220D-4E41-A4BB-C40B161E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58" name="Picture 1798">
          <a:extLst>
            <a:ext uri="{FF2B5EF4-FFF2-40B4-BE49-F238E27FC236}">
              <a16:creationId xmlns:a16="http://schemas.microsoft.com/office/drawing/2014/main" id="{B938FC31-59C9-4336-AEEF-A90D9086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3259" name="Picture 29235">
          <a:extLst>
            <a:ext uri="{FF2B5EF4-FFF2-40B4-BE49-F238E27FC236}">
              <a16:creationId xmlns:a16="http://schemas.microsoft.com/office/drawing/2014/main" id="{E8A80588-DD4C-439F-8313-20ABA6E3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60" name="Picture 1798">
          <a:extLst>
            <a:ext uri="{FF2B5EF4-FFF2-40B4-BE49-F238E27FC236}">
              <a16:creationId xmlns:a16="http://schemas.microsoft.com/office/drawing/2014/main" id="{034B626B-115E-4D67-9333-61D4FACD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61" name="Picture 1798">
          <a:extLst>
            <a:ext uri="{FF2B5EF4-FFF2-40B4-BE49-F238E27FC236}">
              <a16:creationId xmlns:a16="http://schemas.microsoft.com/office/drawing/2014/main" id="{5EDD4ADA-A798-448A-8CEA-B1256CBF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62" name="Picture 1798">
          <a:extLst>
            <a:ext uri="{FF2B5EF4-FFF2-40B4-BE49-F238E27FC236}">
              <a16:creationId xmlns:a16="http://schemas.microsoft.com/office/drawing/2014/main" id="{6D1B3438-6F9C-4621-BC84-9DD0127D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3263" name="Picture 29235">
          <a:extLst>
            <a:ext uri="{FF2B5EF4-FFF2-40B4-BE49-F238E27FC236}">
              <a16:creationId xmlns:a16="http://schemas.microsoft.com/office/drawing/2014/main" id="{4DB733FC-7EBF-4341-A1C0-3F1C7A71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64" name="Picture 1798">
          <a:extLst>
            <a:ext uri="{FF2B5EF4-FFF2-40B4-BE49-F238E27FC236}">
              <a16:creationId xmlns:a16="http://schemas.microsoft.com/office/drawing/2014/main" id="{1E21825F-9120-4BAC-BF13-1ADA2AF1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65" name="Picture 1798">
          <a:extLst>
            <a:ext uri="{FF2B5EF4-FFF2-40B4-BE49-F238E27FC236}">
              <a16:creationId xmlns:a16="http://schemas.microsoft.com/office/drawing/2014/main" id="{DB52E27F-8E79-4568-A6BA-E5C53A9F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66" name="Picture 1798">
          <a:extLst>
            <a:ext uri="{FF2B5EF4-FFF2-40B4-BE49-F238E27FC236}">
              <a16:creationId xmlns:a16="http://schemas.microsoft.com/office/drawing/2014/main" id="{3617AFE3-C446-4A19-B5FF-17A118BE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67" name="Picture 1787">
          <a:extLst>
            <a:ext uri="{FF2B5EF4-FFF2-40B4-BE49-F238E27FC236}">
              <a16:creationId xmlns:a16="http://schemas.microsoft.com/office/drawing/2014/main" id="{3B465652-DF22-4A8A-AB87-E8ABA0D5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68" name="Picture 1787">
          <a:extLst>
            <a:ext uri="{FF2B5EF4-FFF2-40B4-BE49-F238E27FC236}">
              <a16:creationId xmlns:a16="http://schemas.microsoft.com/office/drawing/2014/main" id="{E3CA6B25-0E76-4B08-87F0-06F3246A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69" name="Picture 1798">
          <a:extLst>
            <a:ext uri="{FF2B5EF4-FFF2-40B4-BE49-F238E27FC236}">
              <a16:creationId xmlns:a16="http://schemas.microsoft.com/office/drawing/2014/main" id="{281ED9DC-A251-475B-A636-73ECB7F7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70" name="Picture 1798">
          <a:extLst>
            <a:ext uri="{FF2B5EF4-FFF2-40B4-BE49-F238E27FC236}">
              <a16:creationId xmlns:a16="http://schemas.microsoft.com/office/drawing/2014/main" id="{E66787E5-ECF1-4865-930F-646A23A4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3271" name="Picture 29235">
          <a:extLst>
            <a:ext uri="{FF2B5EF4-FFF2-40B4-BE49-F238E27FC236}">
              <a16:creationId xmlns:a16="http://schemas.microsoft.com/office/drawing/2014/main" id="{65A8DA5C-9F36-4167-A812-D3FF73D1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72" name="Picture 1798">
          <a:extLst>
            <a:ext uri="{FF2B5EF4-FFF2-40B4-BE49-F238E27FC236}">
              <a16:creationId xmlns:a16="http://schemas.microsoft.com/office/drawing/2014/main" id="{4A599175-8CFE-44AF-AD77-E3942533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73" name="Picture 1798">
          <a:extLst>
            <a:ext uri="{FF2B5EF4-FFF2-40B4-BE49-F238E27FC236}">
              <a16:creationId xmlns:a16="http://schemas.microsoft.com/office/drawing/2014/main" id="{6402CDD8-2115-4F13-A315-F4BC15E4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74" name="Picture 1798">
          <a:extLst>
            <a:ext uri="{FF2B5EF4-FFF2-40B4-BE49-F238E27FC236}">
              <a16:creationId xmlns:a16="http://schemas.microsoft.com/office/drawing/2014/main" id="{1FBAA1A4-CDE5-446E-AAB8-5D773A0E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19050</xdr:rowOff>
    </xdr:to>
    <xdr:pic>
      <xdr:nvPicPr>
        <xdr:cNvPr id="3275" name="Picture 29235">
          <a:extLst>
            <a:ext uri="{FF2B5EF4-FFF2-40B4-BE49-F238E27FC236}">
              <a16:creationId xmlns:a16="http://schemas.microsoft.com/office/drawing/2014/main" id="{2652D793-37C1-4B05-92EC-36997498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76" name="Picture 1798">
          <a:extLst>
            <a:ext uri="{FF2B5EF4-FFF2-40B4-BE49-F238E27FC236}">
              <a16:creationId xmlns:a16="http://schemas.microsoft.com/office/drawing/2014/main" id="{2AADCF2E-A34A-4EDC-9DAD-CB9CAD8F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77" name="Picture 1798">
          <a:extLst>
            <a:ext uri="{FF2B5EF4-FFF2-40B4-BE49-F238E27FC236}">
              <a16:creationId xmlns:a16="http://schemas.microsoft.com/office/drawing/2014/main" id="{B80F3A26-B5FE-4D94-8E21-86549429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78" name="Picture 1798">
          <a:extLst>
            <a:ext uri="{FF2B5EF4-FFF2-40B4-BE49-F238E27FC236}">
              <a16:creationId xmlns:a16="http://schemas.microsoft.com/office/drawing/2014/main" id="{BD543FE6-E119-4EA8-A16B-E1F3BAB6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279" name="Picture 1787">
          <a:extLst>
            <a:ext uri="{FF2B5EF4-FFF2-40B4-BE49-F238E27FC236}">
              <a16:creationId xmlns:a16="http://schemas.microsoft.com/office/drawing/2014/main" id="{14EE4674-1141-4B4B-8DC1-C4AFB452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0" name="Picture 1798">
          <a:extLst>
            <a:ext uri="{FF2B5EF4-FFF2-40B4-BE49-F238E27FC236}">
              <a16:creationId xmlns:a16="http://schemas.microsoft.com/office/drawing/2014/main" id="{7699ED1A-9BCE-40B6-B0B9-B41BB0F7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1" name="Picture 1798">
          <a:extLst>
            <a:ext uri="{FF2B5EF4-FFF2-40B4-BE49-F238E27FC236}">
              <a16:creationId xmlns:a16="http://schemas.microsoft.com/office/drawing/2014/main" id="{08437B77-7B13-437E-B5ED-09945B40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3282" name="Picture 29235">
          <a:extLst>
            <a:ext uri="{FF2B5EF4-FFF2-40B4-BE49-F238E27FC236}">
              <a16:creationId xmlns:a16="http://schemas.microsoft.com/office/drawing/2014/main" id="{3B168F5A-C1A1-479D-8D0B-C36289C4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3" name="Picture 1798">
          <a:extLst>
            <a:ext uri="{FF2B5EF4-FFF2-40B4-BE49-F238E27FC236}">
              <a16:creationId xmlns:a16="http://schemas.microsoft.com/office/drawing/2014/main" id="{3A7E0A2B-9677-4F06-A80F-1B9A9029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4" name="Picture 1798">
          <a:extLst>
            <a:ext uri="{FF2B5EF4-FFF2-40B4-BE49-F238E27FC236}">
              <a16:creationId xmlns:a16="http://schemas.microsoft.com/office/drawing/2014/main" id="{C3645E4E-2AB1-4253-AEB6-68B7A4D3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5" name="Picture 1798">
          <a:extLst>
            <a:ext uri="{FF2B5EF4-FFF2-40B4-BE49-F238E27FC236}">
              <a16:creationId xmlns:a16="http://schemas.microsoft.com/office/drawing/2014/main" id="{F3BECF96-244D-4694-AC5A-0462F6F8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19050</xdr:rowOff>
    </xdr:to>
    <xdr:pic>
      <xdr:nvPicPr>
        <xdr:cNvPr id="3286" name="Picture 29235">
          <a:extLst>
            <a:ext uri="{FF2B5EF4-FFF2-40B4-BE49-F238E27FC236}">
              <a16:creationId xmlns:a16="http://schemas.microsoft.com/office/drawing/2014/main" id="{E0D1480A-5E00-4804-A059-66243628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7" name="Picture 1798">
          <a:extLst>
            <a:ext uri="{FF2B5EF4-FFF2-40B4-BE49-F238E27FC236}">
              <a16:creationId xmlns:a16="http://schemas.microsoft.com/office/drawing/2014/main" id="{B5BD5D60-21CB-47B3-AAB0-3BDD9A9F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8" name="Picture 1798">
          <a:extLst>
            <a:ext uri="{FF2B5EF4-FFF2-40B4-BE49-F238E27FC236}">
              <a16:creationId xmlns:a16="http://schemas.microsoft.com/office/drawing/2014/main" id="{C34472D6-3F0B-4F04-B9C3-FAF9463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9" name="Picture 1798">
          <a:extLst>
            <a:ext uri="{FF2B5EF4-FFF2-40B4-BE49-F238E27FC236}">
              <a16:creationId xmlns:a16="http://schemas.microsoft.com/office/drawing/2014/main" id="{E2BE595B-A2D7-495F-8A82-2979ECC8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90" name="Picture 1787">
          <a:extLst>
            <a:ext uri="{FF2B5EF4-FFF2-40B4-BE49-F238E27FC236}">
              <a16:creationId xmlns:a16="http://schemas.microsoft.com/office/drawing/2014/main" id="{141B0E5D-A14B-46B1-93AD-65B52165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291" name="Picture 1798">
          <a:extLst>
            <a:ext uri="{FF2B5EF4-FFF2-40B4-BE49-F238E27FC236}">
              <a16:creationId xmlns:a16="http://schemas.microsoft.com/office/drawing/2014/main" id="{4A47BAF9-40C8-4CCD-867F-9A106FF6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292" name="Picture 1798">
          <a:extLst>
            <a:ext uri="{FF2B5EF4-FFF2-40B4-BE49-F238E27FC236}">
              <a16:creationId xmlns:a16="http://schemas.microsoft.com/office/drawing/2014/main" id="{64E792FC-29FD-4BA8-8E49-6B110112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293" name="Picture 1798">
          <a:extLst>
            <a:ext uri="{FF2B5EF4-FFF2-40B4-BE49-F238E27FC236}">
              <a16:creationId xmlns:a16="http://schemas.microsoft.com/office/drawing/2014/main" id="{2499F6C6-167A-4D7E-A53A-82B81ED6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294" name="Picture 1798">
          <a:extLst>
            <a:ext uri="{FF2B5EF4-FFF2-40B4-BE49-F238E27FC236}">
              <a16:creationId xmlns:a16="http://schemas.microsoft.com/office/drawing/2014/main" id="{99A58111-383E-47B5-9E4F-25BC97FA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295" name="Picture 1798">
          <a:extLst>
            <a:ext uri="{FF2B5EF4-FFF2-40B4-BE49-F238E27FC236}">
              <a16:creationId xmlns:a16="http://schemas.microsoft.com/office/drawing/2014/main" id="{AED5CBAB-0887-4FAB-BB2F-33D3AD15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3296" name="Picture 29235">
          <a:extLst>
            <a:ext uri="{FF2B5EF4-FFF2-40B4-BE49-F238E27FC236}">
              <a16:creationId xmlns:a16="http://schemas.microsoft.com/office/drawing/2014/main" id="{33BEC0A2-36BA-4123-BACE-FA560E5B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297" name="Picture 1798">
          <a:extLst>
            <a:ext uri="{FF2B5EF4-FFF2-40B4-BE49-F238E27FC236}">
              <a16:creationId xmlns:a16="http://schemas.microsoft.com/office/drawing/2014/main" id="{A68032C0-A18A-4EAB-A303-ECC977F2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298" name="Picture 1798">
          <a:extLst>
            <a:ext uri="{FF2B5EF4-FFF2-40B4-BE49-F238E27FC236}">
              <a16:creationId xmlns:a16="http://schemas.microsoft.com/office/drawing/2014/main" id="{23BB26EB-AFA0-4E50-BE3E-DE85C221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299" name="Picture 1798">
          <a:extLst>
            <a:ext uri="{FF2B5EF4-FFF2-40B4-BE49-F238E27FC236}">
              <a16:creationId xmlns:a16="http://schemas.microsoft.com/office/drawing/2014/main" id="{C97F36D3-1732-4A32-A552-9D643596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00" name="Picture 1798">
          <a:extLst>
            <a:ext uri="{FF2B5EF4-FFF2-40B4-BE49-F238E27FC236}">
              <a16:creationId xmlns:a16="http://schemas.microsoft.com/office/drawing/2014/main" id="{9AA72B2D-472F-464E-93BD-7D6B2930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01" name="Picture 1798">
          <a:extLst>
            <a:ext uri="{FF2B5EF4-FFF2-40B4-BE49-F238E27FC236}">
              <a16:creationId xmlns:a16="http://schemas.microsoft.com/office/drawing/2014/main" id="{612E87F8-70BF-4370-958D-9D55B845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02" name="Picture 1798">
          <a:extLst>
            <a:ext uri="{FF2B5EF4-FFF2-40B4-BE49-F238E27FC236}">
              <a16:creationId xmlns:a16="http://schemas.microsoft.com/office/drawing/2014/main" id="{959CE146-0420-4C42-9F10-FBC32157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3303" name="Picture 29235">
          <a:extLst>
            <a:ext uri="{FF2B5EF4-FFF2-40B4-BE49-F238E27FC236}">
              <a16:creationId xmlns:a16="http://schemas.microsoft.com/office/drawing/2014/main" id="{964CD8E0-EB64-4D19-8BE7-13192669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04" name="Picture 1798">
          <a:extLst>
            <a:ext uri="{FF2B5EF4-FFF2-40B4-BE49-F238E27FC236}">
              <a16:creationId xmlns:a16="http://schemas.microsoft.com/office/drawing/2014/main" id="{321B9CCC-EA5B-4F5E-8CE1-987D49A7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05" name="Picture 1798">
          <a:extLst>
            <a:ext uri="{FF2B5EF4-FFF2-40B4-BE49-F238E27FC236}">
              <a16:creationId xmlns:a16="http://schemas.microsoft.com/office/drawing/2014/main" id="{A21F67B1-2AFB-4EE6-8548-CE341111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06" name="Picture 1798">
          <a:extLst>
            <a:ext uri="{FF2B5EF4-FFF2-40B4-BE49-F238E27FC236}">
              <a16:creationId xmlns:a16="http://schemas.microsoft.com/office/drawing/2014/main" id="{BC092BEB-E716-42D3-95BA-7F1795C8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07" name="Picture 1798">
          <a:extLst>
            <a:ext uri="{FF2B5EF4-FFF2-40B4-BE49-F238E27FC236}">
              <a16:creationId xmlns:a16="http://schemas.microsoft.com/office/drawing/2014/main" id="{9C5C24B7-4FCE-47D0-ABEB-E7F5B839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08" name="Picture 1798">
          <a:extLst>
            <a:ext uri="{FF2B5EF4-FFF2-40B4-BE49-F238E27FC236}">
              <a16:creationId xmlns:a16="http://schemas.microsoft.com/office/drawing/2014/main" id="{8104031E-DF23-4014-836D-44520974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09" name="Picture 1787">
          <a:extLst>
            <a:ext uri="{FF2B5EF4-FFF2-40B4-BE49-F238E27FC236}">
              <a16:creationId xmlns:a16="http://schemas.microsoft.com/office/drawing/2014/main" id="{9408EF2E-9E91-4FA8-A0BE-83CDBF6F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10" name="Picture 1787">
          <a:extLst>
            <a:ext uri="{FF2B5EF4-FFF2-40B4-BE49-F238E27FC236}">
              <a16:creationId xmlns:a16="http://schemas.microsoft.com/office/drawing/2014/main" id="{A2C81389-843E-4AC6-B16F-A311AD0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11" name="Picture 4273">
          <a:extLst>
            <a:ext uri="{FF2B5EF4-FFF2-40B4-BE49-F238E27FC236}">
              <a16:creationId xmlns:a16="http://schemas.microsoft.com/office/drawing/2014/main" id="{7F7B5D1F-F68D-4BDA-911D-895E564D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12" name="Picture 1798">
          <a:extLst>
            <a:ext uri="{FF2B5EF4-FFF2-40B4-BE49-F238E27FC236}">
              <a16:creationId xmlns:a16="http://schemas.microsoft.com/office/drawing/2014/main" id="{300ED425-26F5-4B9F-977B-2FD07F6C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13" name="Picture 1798">
          <a:extLst>
            <a:ext uri="{FF2B5EF4-FFF2-40B4-BE49-F238E27FC236}">
              <a16:creationId xmlns:a16="http://schemas.microsoft.com/office/drawing/2014/main" id="{9F4C3A4E-6603-41A4-8AAF-2E067F84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14" name="Picture 1798">
          <a:extLst>
            <a:ext uri="{FF2B5EF4-FFF2-40B4-BE49-F238E27FC236}">
              <a16:creationId xmlns:a16="http://schemas.microsoft.com/office/drawing/2014/main" id="{A45E6339-FB6D-4100-99B4-44C1A499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15" name="Picture 1798">
          <a:extLst>
            <a:ext uri="{FF2B5EF4-FFF2-40B4-BE49-F238E27FC236}">
              <a16:creationId xmlns:a16="http://schemas.microsoft.com/office/drawing/2014/main" id="{9468C500-8281-4B27-A9F3-465B0FC5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16" name="Picture 1798">
          <a:extLst>
            <a:ext uri="{FF2B5EF4-FFF2-40B4-BE49-F238E27FC236}">
              <a16:creationId xmlns:a16="http://schemas.microsoft.com/office/drawing/2014/main" id="{822CB990-73FB-455F-B346-90BD55A3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3317" name="Picture 29235">
          <a:extLst>
            <a:ext uri="{FF2B5EF4-FFF2-40B4-BE49-F238E27FC236}">
              <a16:creationId xmlns:a16="http://schemas.microsoft.com/office/drawing/2014/main" id="{ACD52F0C-6D71-42F8-B397-256C9063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18" name="Picture 1798">
          <a:extLst>
            <a:ext uri="{FF2B5EF4-FFF2-40B4-BE49-F238E27FC236}">
              <a16:creationId xmlns:a16="http://schemas.microsoft.com/office/drawing/2014/main" id="{3E5EBBC0-9DF5-4C57-8DAE-E7158567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19" name="Picture 1798">
          <a:extLst>
            <a:ext uri="{FF2B5EF4-FFF2-40B4-BE49-F238E27FC236}">
              <a16:creationId xmlns:a16="http://schemas.microsoft.com/office/drawing/2014/main" id="{7691C2F8-7806-4894-9DC8-858D26F1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20" name="Picture 1798">
          <a:extLst>
            <a:ext uri="{FF2B5EF4-FFF2-40B4-BE49-F238E27FC236}">
              <a16:creationId xmlns:a16="http://schemas.microsoft.com/office/drawing/2014/main" id="{2F33379A-0A9A-4363-AE58-0BC9F40D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3321" name="Picture 29235">
          <a:extLst>
            <a:ext uri="{FF2B5EF4-FFF2-40B4-BE49-F238E27FC236}">
              <a16:creationId xmlns:a16="http://schemas.microsoft.com/office/drawing/2014/main" id="{BB0B1725-7E0A-4AB6-9B65-A95D6D0D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22" name="Picture 1798">
          <a:extLst>
            <a:ext uri="{FF2B5EF4-FFF2-40B4-BE49-F238E27FC236}">
              <a16:creationId xmlns:a16="http://schemas.microsoft.com/office/drawing/2014/main" id="{16F2195D-380B-45B4-A313-5F24547A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23" name="Picture 1798">
          <a:extLst>
            <a:ext uri="{FF2B5EF4-FFF2-40B4-BE49-F238E27FC236}">
              <a16:creationId xmlns:a16="http://schemas.microsoft.com/office/drawing/2014/main" id="{D40D0C9F-E589-4EC1-A2AC-6B4C1563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24" name="Picture 1798">
          <a:extLst>
            <a:ext uri="{FF2B5EF4-FFF2-40B4-BE49-F238E27FC236}">
              <a16:creationId xmlns:a16="http://schemas.microsoft.com/office/drawing/2014/main" id="{0943DD0C-CFF4-4E65-A990-CCA67588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3325" name="Picture 29235">
          <a:extLst>
            <a:ext uri="{FF2B5EF4-FFF2-40B4-BE49-F238E27FC236}">
              <a16:creationId xmlns:a16="http://schemas.microsoft.com/office/drawing/2014/main" id="{4513CCCC-B412-44E7-AF68-19A4EDCF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26" name="Picture 1798">
          <a:extLst>
            <a:ext uri="{FF2B5EF4-FFF2-40B4-BE49-F238E27FC236}">
              <a16:creationId xmlns:a16="http://schemas.microsoft.com/office/drawing/2014/main" id="{AEFE9CBB-4871-425B-9A63-2B45004B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27" name="Picture 1798">
          <a:extLst>
            <a:ext uri="{FF2B5EF4-FFF2-40B4-BE49-F238E27FC236}">
              <a16:creationId xmlns:a16="http://schemas.microsoft.com/office/drawing/2014/main" id="{F15ECAA8-951A-46AB-9C0E-B3E06010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28" name="Picture 1798">
          <a:extLst>
            <a:ext uri="{FF2B5EF4-FFF2-40B4-BE49-F238E27FC236}">
              <a16:creationId xmlns:a16="http://schemas.microsoft.com/office/drawing/2014/main" id="{B4962701-AB1C-4538-9F3E-175EDBF4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3329" name="Picture 29235">
          <a:extLst>
            <a:ext uri="{FF2B5EF4-FFF2-40B4-BE49-F238E27FC236}">
              <a16:creationId xmlns:a16="http://schemas.microsoft.com/office/drawing/2014/main" id="{F1AE2B6C-D384-4A4A-85F3-758E16E6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30" name="Picture 1798">
          <a:extLst>
            <a:ext uri="{FF2B5EF4-FFF2-40B4-BE49-F238E27FC236}">
              <a16:creationId xmlns:a16="http://schemas.microsoft.com/office/drawing/2014/main" id="{9E9CBE3A-04F1-49AF-AEEC-AACAB27A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31" name="Picture 1798">
          <a:extLst>
            <a:ext uri="{FF2B5EF4-FFF2-40B4-BE49-F238E27FC236}">
              <a16:creationId xmlns:a16="http://schemas.microsoft.com/office/drawing/2014/main" id="{38AE9226-3ECE-4B6D-AC09-C778F187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32" name="Picture 1798">
          <a:extLst>
            <a:ext uri="{FF2B5EF4-FFF2-40B4-BE49-F238E27FC236}">
              <a16:creationId xmlns:a16="http://schemas.microsoft.com/office/drawing/2014/main" id="{AF0F287F-5517-4402-8ED0-96C47317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33" name="Picture 1787">
          <a:extLst>
            <a:ext uri="{FF2B5EF4-FFF2-40B4-BE49-F238E27FC236}">
              <a16:creationId xmlns:a16="http://schemas.microsoft.com/office/drawing/2014/main" id="{99B856EF-59B3-4176-B324-430BC518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34" name="Picture 1787">
          <a:extLst>
            <a:ext uri="{FF2B5EF4-FFF2-40B4-BE49-F238E27FC236}">
              <a16:creationId xmlns:a16="http://schemas.microsoft.com/office/drawing/2014/main" id="{35876B1A-A333-46DC-A35A-57F12CE2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35" name="Picture 1798">
          <a:extLst>
            <a:ext uri="{FF2B5EF4-FFF2-40B4-BE49-F238E27FC236}">
              <a16:creationId xmlns:a16="http://schemas.microsoft.com/office/drawing/2014/main" id="{7581AFD9-390F-4B92-9B8E-B2854825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36" name="Picture 1798">
          <a:extLst>
            <a:ext uri="{FF2B5EF4-FFF2-40B4-BE49-F238E27FC236}">
              <a16:creationId xmlns:a16="http://schemas.microsoft.com/office/drawing/2014/main" id="{4C355173-43FC-4D28-9814-F325D3B4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3337" name="Picture 29235">
          <a:extLst>
            <a:ext uri="{FF2B5EF4-FFF2-40B4-BE49-F238E27FC236}">
              <a16:creationId xmlns:a16="http://schemas.microsoft.com/office/drawing/2014/main" id="{66E08B0F-4081-4D0D-A4D2-3FEF717D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38" name="Picture 1798">
          <a:extLst>
            <a:ext uri="{FF2B5EF4-FFF2-40B4-BE49-F238E27FC236}">
              <a16:creationId xmlns:a16="http://schemas.microsoft.com/office/drawing/2014/main" id="{5414BBC7-12C1-4D8B-9639-737FFA40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39" name="Picture 1798">
          <a:extLst>
            <a:ext uri="{FF2B5EF4-FFF2-40B4-BE49-F238E27FC236}">
              <a16:creationId xmlns:a16="http://schemas.microsoft.com/office/drawing/2014/main" id="{48BD4676-D12C-4B03-A837-E24FA71E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40" name="Picture 1798">
          <a:extLst>
            <a:ext uri="{FF2B5EF4-FFF2-40B4-BE49-F238E27FC236}">
              <a16:creationId xmlns:a16="http://schemas.microsoft.com/office/drawing/2014/main" id="{3720852D-0262-4732-90A1-216B8CBB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19050</xdr:rowOff>
    </xdr:to>
    <xdr:pic>
      <xdr:nvPicPr>
        <xdr:cNvPr id="3341" name="Picture 29235">
          <a:extLst>
            <a:ext uri="{FF2B5EF4-FFF2-40B4-BE49-F238E27FC236}">
              <a16:creationId xmlns:a16="http://schemas.microsoft.com/office/drawing/2014/main" id="{F3EB2EC1-1C08-475C-A4EF-0270AB4E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42" name="Picture 1798">
          <a:extLst>
            <a:ext uri="{FF2B5EF4-FFF2-40B4-BE49-F238E27FC236}">
              <a16:creationId xmlns:a16="http://schemas.microsoft.com/office/drawing/2014/main" id="{2CD672C2-63F9-4032-8BA3-F057CE6A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43" name="Picture 1798">
          <a:extLst>
            <a:ext uri="{FF2B5EF4-FFF2-40B4-BE49-F238E27FC236}">
              <a16:creationId xmlns:a16="http://schemas.microsoft.com/office/drawing/2014/main" id="{0789C227-5C09-4963-8D92-4CA8E4E9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44" name="Picture 1798">
          <a:extLst>
            <a:ext uri="{FF2B5EF4-FFF2-40B4-BE49-F238E27FC236}">
              <a16:creationId xmlns:a16="http://schemas.microsoft.com/office/drawing/2014/main" id="{0550988D-4F8E-454B-89C4-28122D8A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45" name="Picture 1787">
          <a:extLst>
            <a:ext uri="{FF2B5EF4-FFF2-40B4-BE49-F238E27FC236}">
              <a16:creationId xmlns:a16="http://schemas.microsoft.com/office/drawing/2014/main" id="{A7ABE872-7FCB-4461-AA6E-6FDE2B7A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46" name="Picture 1798">
          <a:extLst>
            <a:ext uri="{FF2B5EF4-FFF2-40B4-BE49-F238E27FC236}">
              <a16:creationId xmlns:a16="http://schemas.microsoft.com/office/drawing/2014/main" id="{4C228D0F-5559-4F70-90E0-73343516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47" name="Picture 1798">
          <a:extLst>
            <a:ext uri="{FF2B5EF4-FFF2-40B4-BE49-F238E27FC236}">
              <a16:creationId xmlns:a16="http://schemas.microsoft.com/office/drawing/2014/main" id="{45EAEC5C-A86B-41BD-8AF3-0D618001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3348" name="Picture 29235">
          <a:extLst>
            <a:ext uri="{FF2B5EF4-FFF2-40B4-BE49-F238E27FC236}">
              <a16:creationId xmlns:a16="http://schemas.microsoft.com/office/drawing/2014/main" id="{23371DE9-6FEC-48D5-BC67-39C57AB6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49" name="Picture 1798">
          <a:extLst>
            <a:ext uri="{FF2B5EF4-FFF2-40B4-BE49-F238E27FC236}">
              <a16:creationId xmlns:a16="http://schemas.microsoft.com/office/drawing/2014/main" id="{29B4A397-D42E-4993-967A-56D74534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50" name="Picture 1798">
          <a:extLst>
            <a:ext uri="{FF2B5EF4-FFF2-40B4-BE49-F238E27FC236}">
              <a16:creationId xmlns:a16="http://schemas.microsoft.com/office/drawing/2014/main" id="{01393B2E-59A1-402D-8E77-81F5E53F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51" name="Picture 1798">
          <a:extLst>
            <a:ext uri="{FF2B5EF4-FFF2-40B4-BE49-F238E27FC236}">
              <a16:creationId xmlns:a16="http://schemas.microsoft.com/office/drawing/2014/main" id="{0C5A5485-2F64-4B97-B4CE-945F3908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19050</xdr:rowOff>
    </xdr:to>
    <xdr:pic>
      <xdr:nvPicPr>
        <xdr:cNvPr id="3352" name="Picture 29235">
          <a:extLst>
            <a:ext uri="{FF2B5EF4-FFF2-40B4-BE49-F238E27FC236}">
              <a16:creationId xmlns:a16="http://schemas.microsoft.com/office/drawing/2014/main" id="{4B950FE1-9856-42FD-8DB4-C085B218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53" name="Picture 1798">
          <a:extLst>
            <a:ext uri="{FF2B5EF4-FFF2-40B4-BE49-F238E27FC236}">
              <a16:creationId xmlns:a16="http://schemas.microsoft.com/office/drawing/2014/main" id="{068EF4F9-4E11-435F-A2DB-50339556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54" name="Picture 1798">
          <a:extLst>
            <a:ext uri="{FF2B5EF4-FFF2-40B4-BE49-F238E27FC236}">
              <a16:creationId xmlns:a16="http://schemas.microsoft.com/office/drawing/2014/main" id="{BA95FD0D-7A2B-4EB5-A1F7-E7E533A8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55" name="Picture 1798">
          <a:extLst>
            <a:ext uri="{FF2B5EF4-FFF2-40B4-BE49-F238E27FC236}">
              <a16:creationId xmlns:a16="http://schemas.microsoft.com/office/drawing/2014/main" id="{81E7E412-0704-4B60-B9FD-4D3C39E4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3356" name="Picture 1787">
          <a:extLst>
            <a:ext uri="{FF2B5EF4-FFF2-40B4-BE49-F238E27FC236}">
              <a16:creationId xmlns:a16="http://schemas.microsoft.com/office/drawing/2014/main" id="{6C952FE6-3210-4767-B519-708B94EA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57" name="Picture 1798">
          <a:extLst>
            <a:ext uri="{FF2B5EF4-FFF2-40B4-BE49-F238E27FC236}">
              <a16:creationId xmlns:a16="http://schemas.microsoft.com/office/drawing/2014/main" id="{4F406F35-A63B-4BC1-8702-D24D5A42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58" name="Picture 1798">
          <a:extLst>
            <a:ext uri="{FF2B5EF4-FFF2-40B4-BE49-F238E27FC236}">
              <a16:creationId xmlns:a16="http://schemas.microsoft.com/office/drawing/2014/main" id="{A7087AE3-774A-4464-B76C-4CD59276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59" name="Picture 1798">
          <a:extLst>
            <a:ext uri="{FF2B5EF4-FFF2-40B4-BE49-F238E27FC236}">
              <a16:creationId xmlns:a16="http://schemas.microsoft.com/office/drawing/2014/main" id="{56E7960E-3D05-4F65-A7CB-E36FEAA8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60" name="Picture 1798">
          <a:extLst>
            <a:ext uri="{FF2B5EF4-FFF2-40B4-BE49-F238E27FC236}">
              <a16:creationId xmlns:a16="http://schemas.microsoft.com/office/drawing/2014/main" id="{2E387BB6-58BF-4BC9-B396-8A10DFD2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61" name="Picture 1798">
          <a:extLst>
            <a:ext uri="{FF2B5EF4-FFF2-40B4-BE49-F238E27FC236}">
              <a16:creationId xmlns:a16="http://schemas.microsoft.com/office/drawing/2014/main" id="{4D833F52-30E7-48EE-8D0D-9C02F216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3362" name="Picture 29235">
          <a:extLst>
            <a:ext uri="{FF2B5EF4-FFF2-40B4-BE49-F238E27FC236}">
              <a16:creationId xmlns:a16="http://schemas.microsoft.com/office/drawing/2014/main" id="{5457524B-0920-4CFA-AA12-8CE9A440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63" name="Picture 1798">
          <a:extLst>
            <a:ext uri="{FF2B5EF4-FFF2-40B4-BE49-F238E27FC236}">
              <a16:creationId xmlns:a16="http://schemas.microsoft.com/office/drawing/2014/main" id="{B12F1EC3-DF81-488D-8CD1-C65BB134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64" name="Picture 1798">
          <a:extLst>
            <a:ext uri="{FF2B5EF4-FFF2-40B4-BE49-F238E27FC236}">
              <a16:creationId xmlns:a16="http://schemas.microsoft.com/office/drawing/2014/main" id="{61D6A4C9-7C36-4946-AE80-F5AF93E9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65" name="Picture 1798">
          <a:extLst>
            <a:ext uri="{FF2B5EF4-FFF2-40B4-BE49-F238E27FC236}">
              <a16:creationId xmlns:a16="http://schemas.microsoft.com/office/drawing/2014/main" id="{D49AE64B-2F60-4D37-9F02-DECCE5E1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66" name="Picture 1798">
          <a:extLst>
            <a:ext uri="{FF2B5EF4-FFF2-40B4-BE49-F238E27FC236}">
              <a16:creationId xmlns:a16="http://schemas.microsoft.com/office/drawing/2014/main" id="{E83CEEBE-B290-4499-84CA-F3572AD1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67" name="Picture 1798">
          <a:extLst>
            <a:ext uri="{FF2B5EF4-FFF2-40B4-BE49-F238E27FC236}">
              <a16:creationId xmlns:a16="http://schemas.microsoft.com/office/drawing/2014/main" id="{23825D5C-B826-485F-860B-000DA7E0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68" name="Picture 1798">
          <a:extLst>
            <a:ext uri="{FF2B5EF4-FFF2-40B4-BE49-F238E27FC236}">
              <a16:creationId xmlns:a16="http://schemas.microsoft.com/office/drawing/2014/main" id="{E5341E2E-61E7-407C-A58E-C8DAE6D1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3369" name="Picture 29235">
          <a:extLst>
            <a:ext uri="{FF2B5EF4-FFF2-40B4-BE49-F238E27FC236}">
              <a16:creationId xmlns:a16="http://schemas.microsoft.com/office/drawing/2014/main" id="{37928D63-35BB-4D37-A2A7-27BC9682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70" name="Picture 1798">
          <a:extLst>
            <a:ext uri="{FF2B5EF4-FFF2-40B4-BE49-F238E27FC236}">
              <a16:creationId xmlns:a16="http://schemas.microsoft.com/office/drawing/2014/main" id="{AE11218E-DAEE-44A3-A3F0-5F965577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71" name="Picture 1798">
          <a:extLst>
            <a:ext uri="{FF2B5EF4-FFF2-40B4-BE49-F238E27FC236}">
              <a16:creationId xmlns:a16="http://schemas.microsoft.com/office/drawing/2014/main" id="{A681CAFD-6980-4041-A0E2-D5C4C222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72" name="Picture 1798">
          <a:extLst>
            <a:ext uri="{FF2B5EF4-FFF2-40B4-BE49-F238E27FC236}">
              <a16:creationId xmlns:a16="http://schemas.microsoft.com/office/drawing/2014/main" id="{10DFD4A4-6E49-44B1-8F0D-0286804E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73" name="Picture 1798">
          <a:extLst>
            <a:ext uri="{FF2B5EF4-FFF2-40B4-BE49-F238E27FC236}">
              <a16:creationId xmlns:a16="http://schemas.microsoft.com/office/drawing/2014/main" id="{AE96FC97-224B-48F2-ACE1-FCC20396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74" name="Picture 1798">
          <a:extLst>
            <a:ext uri="{FF2B5EF4-FFF2-40B4-BE49-F238E27FC236}">
              <a16:creationId xmlns:a16="http://schemas.microsoft.com/office/drawing/2014/main" id="{A8BE3FCE-0E15-44E6-A08F-DB447C9B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75" name="Picture 1787">
          <a:extLst>
            <a:ext uri="{FF2B5EF4-FFF2-40B4-BE49-F238E27FC236}">
              <a16:creationId xmlns:a16="http://schemas.microsoft.com/office/drawing/2014/main" id="{AEE5489E-197E-4E9D-90BB-D9678FA7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76" name="Picture 1787">
          <a:extLst>
            <a:ext uri="{FF2B5EF4-FFF2-40B4-BE49-F238E27FC236}">
              <a16:creationId xmlns:a16="http://schemas.microsoft.com/office/drawing/2014/main" id="{77325CB9-FE40-42E6-BED1-06325D97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77" name="Picture 4273">
          <a:extLst>
            <a:ext uri="{FF2B5EF4-FFF2-40B4-BE49-F238E27FC236}">
              <a16:creationId xmlns:a16="http://schemas.microsoft.com/office/drawing/2014/main" id="{C9202CF6-D51F-4380-B782-00469090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78" name="Picture 1798">
          <a:extLst>
            <a:ext uri="{FF2B5EF4-FFF2-40B4-BE49-F238E27FC236}">
              <a16:creationId xmlns:a16="http://schemas.microsoft.com/office/drawing/2014/main" id="{393AE089-A90A-412C-9AD6-B894D7D5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79" name="Picture 1798">
          <a:extLst>
            <a:ext uri="{FF2B5EF4-FFF2-40B4-BE49-F238E27FC236}">
              <a16:creationId xmlns:a16="http://schemas.microsoft.com/office/drawing/2014/main" id="{C666CAE2-2A1B-44C7-962E-0C47BC73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80" name="Picture 1798">
          <a:extLst>
            <a:ext uri="{FF2B5EF4-FFF2-40B4-BE49-F238E27FC236}">
              <a16:creationId xmlns:a16="http://schemas.microsoft.com/office/drawing/2014/main" id="{80CD87BA-0A8C-445B-8779-14D9528D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81" name="Picture 1798">
          <a:extLst>
            <a:ext uri="{FF2B5EF4-FFF2-40B4-BE49-F238E27FC236}">
              <a16:creationId xmlns:a16="http://schemas.microsoft.com/office/drawing/2014/main" id="{3C2A9D99-9984-4EF9-B025-FDA5D246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82" name="Picture 1798">
          <a:extLst>
            <a:ext uri="{FF2B5EF4-FFF2-40B4-BE49-F238E27FC236}">
              <a16:creationId xmlns:a16="http://schemas.microsoft.com/office/drawing/2014/main" id="{9CDA16EA-7B38-4C16-9C58-942DC320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3383" name="Picture 29235">
          <a:extLst>
            <a:ext uri="{FF2B5EF4-FFF2-40B4-BE49-F238E27FC236}">
              <a16:creationId xmlns:a16="http://schemas.microsoft.com/office/drawing/2014/main" id="{06095942-0578-4706-AB9F-AF071B67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84" name="Picture 1798">
          <a:extLst>
            <a:ext uri="{FF2B5EF4-FFF2-40B4-BE49-F238E27FC236}">
              <a16:creationId xmlns:a16="http://schemas.microsoft.com/office/drawing/2014/main" id="{EE926FF2-A88A-477C-AA77-D5A091EB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85" name="Picture 1798">
          <a:extLst>
            <a:ext uri="{FF2B5EF4-FFF2-40B4-BE49-F238E27FC236}">
              <a16:creationId xmlns:a16="http://schemas.microsoft.com/office/drawing/2014/main" id="{351A084E-80A3-4CD1-B88F-A6750BAC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86" name="Picture 1798">
          <a:extLst>
            <a:ext uri="{FF2B5EF4-FFF2-40B4-BE49-F238E27FC236}">
              <a16:creationId xmlns:a16="http://schemas.microsoft.com/office/drawing/2014/main" id="{095C74E0-5FDA-41BD-B03B-3DD1ACE7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3387" name="Picture 29235">
          <a:extLst>
            <a:ext uri="{FF2B5EF4-FFF2-40B4-BE49-F238E27FC236}">
              <a16:creationId xmlns:a16="http://schemas.microsoft.com/office/drawing/2014/main" id="{0765DCD6-CC76-4416-943B-EC478FFB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88" name="Picture 1798">
          <a:extLst>
            <a:ext uri="{FF2B5EF4-FFF2-40B4-BE49-F238E27FC236}">
              <a16:creationId xmlns:a16="http://schemas.microsoft.com/office/drawing/2014/main" id="{FF928210-1AAB-4819-91F0-155E90F0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89" name="Picture 1798">
          <a:extLst>
            <a:ext uri="{FF2B5EF4-FFF2-40B4-BE49-F238E27FC236}">
              <a16:creationId xmlns:a16="http://schemas.microsoft.com/office/drawing/2014/main" id="{D3AEECCE-A924-4041-B64A-94968130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90" name="Picture 1798">
          <a:extLst>
            <a:ext uri="{FF2B5EF4-FFF2-40B4-BE49-F238E27FC236}">
              <a16:creationId xmlns:a16="http://schemas.microsoft.com/office/drawing/2014/main" id="{D410DA1D-C287-4FB1-AC74-FA314E1D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3391" name="Picture 29235">
          <a:extLst>
            <a:ext uri="{FF2B5EF4-FFF2-40B4-BE49-F238E27FC236}">
              <a16:creationId xmlns:a16="http://schemas.microsoft.com/office/drawing/2014/main" id="{5D1B5648-485B-4517-BA71-485A145E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92" name="Picture 1798">
          <a:extLst>
            <a:ext uri="{FF2B5EF4-FFF2-40B4-BE49-F238E27FC236}">
              <a16:creationId xmlns:a16="http://schemas.microsoft.com/office/drawing/2014/main" id="{489A9D70-2E68-4188-8370-D92AADEC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93" name="Picture 1798">
          <a:extLst>
            <a:ext uri="{FF2B5EF4-FFF2-40B4-BE49-F238E27FC236}">
              <a16:creationId xmlns:a16="http://schemas.microsoft.com/office/drawing/2014/main" id="{C9742CB3-266B-4D83-8114-CF7BB5BE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94" name="Picture 1798">
          <a:extLst>
            <a:ext uri="{FF2B5EF4-FFF2-40B4-BE49-F238E27FC236}">
              <a16:creationId xmlns:a16="http://schemas.microsoft.com/office/drawing/2014/main" id="{780A364B-0E22-427E-84DF-33251776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3395" name="Picture 29235">
          <a:extLst>
            <a:ext uri="{FF2B5EF4-FFF2-40B4-BE49-F238E27FC236}">
              <a16:creationId xmlns:a16="http://schemas.microsoft.com/office/drawing/2014/main" id="{6FEFB3E5-8C64-45B2-82FF-7A892438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96" name="Picture 1798">
          <a:extLst>
            <a:ext uri="{FF2B5EF4-FFF2-40B4-BE49-F238E27FC236}">
              <a16:creationId xmlns:a16="http://schemas.microsoft.com/office/drawing/2014/main" id="{89A8B160-D3ED-4732-BB6C-1DEF62A5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97" name="Picture 1798">
          <a:extLst>
            <a:ext uri="{FF2B5EF4-FFF2-40B4-BE49-F238E27FC236}">
              <a16:creationId xmlns:a16="http://schemas.microsoft.com/office/drawing/2014/main" id="{161EC2D5-FE8F-4CC1-B4F0-5650535F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398" name="Picture 1798">
          <a:extLst>
            <a:ext uri="{FF2B5EF4-FFF2-40B4-BE49-F238E27FC236}">
              <a16:creationId xmlns:a16="http://schemas.microsoft.com/office/drawing/2014/main" id="{08C16D89-E548-4605-8823-5C48382F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399" name="Picture 1787">
          <a:extLst>
            <a:ext uri="{FF2B5EF4-FFF2-40B4-BE49-F238E27FC236}">
              <a16:creationId xmlns:a16="http://schemas.microsoft.com/office/drawing/2014/main" id="{F7AB94E4-7F1C-4B3D-A3DC-64B767E7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00" name="Picture 1787">
          <a:extLst>
            <a:ext uri="{FF2B5EF4-FFF2-40B4-BE49-F238E27FC236}">
              <a16:creationId xmlns:a16="http://schemas.microsoft.com/office/drawing/2014/main" id="{989FBBAB-7D5F-4516-B0DD-A283A8D4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01" name="Picture 1798">
          <a:extLst>
            <a:ext uri="{FF2B5EF4-FFF2-40B4-BE49-F238E27FC236}">
              <a16:creationId xmlns:a16="http://schemas.microsoft.com/office/drawing/2014/main" id="{F76EB714-96A3-4386-A76C-C0CC79C8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02" name="Picture 1798">
          <a:extLst>
            <a:ext uri="{FF2B5EF4-FFF2-40B4-BE49-F238E27FC236}">
              <a16:creationId xmlns:a16="http://schemas.microsoft.com/office/drawing/2014/main" id="{44437D60-441A-4ECC-A968-86E9FC7D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3403" name="Picture 29235">
          <a:extLst>
            <a:ext uri="{FF2B5EF4-FFF2-40B4-BE49-F238E27FC236}">
              <a16:creationId xmlns:a16="http://schemas.microsoft.com/office/drawing/2014/main" id="{29DC387D-54D9-40CD-9074-9AF12235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04" name="Picture 1798">
          <a:extLst>
            <a:ext uri="{FF2B5EF4-FFF2-40B4-BE49-F238E27FC236}">
              <a16:creationId xmlns:a16="http://schemas.microsoft.com/office/drawing/2014/main" id="{D0B475E6-E4EE-4457-ACA7-6CD207D1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05" name="Picture 1798">
          <a:extLst>
            <a:ext uri="{FF2B5EF4-FFF2-40B4-BE49-F238E27FC236}">
              <a16:creationId xmlns:a16="http://schemas.microsoft.com/office/drawing/2014/main" id="{38C73BEF-30E8-4B51-A8B6-0DFB1484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06" name="Picture 1798">
          <a:extLst>
            <a:ext uri="{FF2B5EF4-FFF2-40B4-BE49-F238E27FC236}">
              <a16:creationId xmlns:a16="http://schemas.microsoft.com/office/drawing/2014/main" id="{8DCDAFED-744B-4B36-80AD-266DCA52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19050</xdr:rowOff>
    </xdr:to>
    <xdr:pic>
      <xdr:nvPicPr>
        <xdr:cNvPr id="3407" name="Picture 29235">
          <a:extLst>
            <a:ext uri="{FF2B5EF4-FFF2-40B4-BE49-F238E27FC236}">
              <a16:creationId xmlns:a16="http://schemas.microsoft.com/office/drawing/2014/main" id="{3E7089A6-40DA-4038-A59C-B98B1DDE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08" name="Picture 1798">
          <a:extLst>
            <a:ext uri="{FF2B5EF4-FFF2-40B4-BE49-F238E27FC236}">
              <a16:creationId xmlns:a16="http://schemas.microsoft.com/office/drawing/2014/main" id="{674BB78B-B7DD-49E5-A2B2-D9818E5A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09" name="Picture 1798">
          <a:extLst>
            <a:ext uri="{FF2B5EF4-FFF2-40B4-BE49-F238E27FC236}">
              <a16:creationId xmlns:a16="http://schemas.microsoft.com/office/drawing/2014/main" id="{BF426D60-D63E-43ED-9BF1-C2FE2B5C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10" name="Picture 1798">
          <a:extLst>
            <a:ext uri="{FF2B5EF4-FFF2-40B4-BE49-F238E27FC236}">
              <a16:creationId xmlns:a16="http://schemas.microsoft.com/office/drawing/2014/main" id="{3F740FB3-41F2-4742-982F-378AE724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411" name="Picture 1787">
          <a:extLst>
            <a:ext uri="{FF2B5EF4-FFF2-40B4-BE49-F238E27FC236}">
              <a16:creationId xmlns:a16="http://schemas.microsoft.com/office/drawing/2014/main" id="{BCD591E3-057A-4256-83D3-7780EFFE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12" name="Picture 1798">
          <a:extLst>
            <a:ext uri="{FF2B5EF4-FFF2-40B4-BE49-F238E27FC236}">
              <a16:creationId xmlns:a16="http://schemas.microsoft.com/office/drawing/2014/main" id="{2B7111EB-B34E-4C88-BD3A-88BE1263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13" name="Picture 1798">
          <a:extLst>
            <a:ext uri="{FF2B5EF4-FFF2-40B4-BE49-F238E27FC236}">
              <a16:creationId xmlns:a16="http://schemas.microsoft.com/office/drawing/2014/main" id="{90BE882E-C905-4C8B-9B4E-F7EF3653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3414" name="Picture 29235">
          <a:extLst>
            <a:ext uri="{FF2B5EF4-FFF2-40B4-BE49-F238E27FC236}">
              <a16:creationId xmlns:a16="http://schemas.microsoft.com/office/drawing/2014/main" id="{10BD314A-2DAF-405F-9A38-7C95D228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15" name="Picture 1798">
          <a:extLst>
            <a:ext uri="{FF2B5EF4-FFF2-40B4-BE49-F238E27FC236}">
              <a16:creationId xmlns:a16="http://schemas.microsoft.com/office/drawing/2014/main" id="{DB9BCBCD-14BA-4240-9B74-4BFFE066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16" name="Picture 1798">
          <a:extLst>
            <a:ext uri="{FF2B5EF4-FFF2-40B4-BE49-F238E27FC236}">
              <a16:creationId xmlns:a16="http://schemas.microsoft.com/office/drawing/2014/main" id="{3906014F-0F99-46FA-8DC8-A389B836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17" name="Picture 1798">
          <a:extLst>
            <a:ext uri="{FF2B5EF4-FFF2-40B4-BE49-F238E27FC236}">
              <a16:creationId xmlns:a16="http://schemas.microsoft.com/office/drawing/2014/main" id="{DC106A10-063E-4CCE-9C3C-523C7B85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19050</xdr:rowOff>
    </xdr:to>
    <xdr:pic>
      <xdr:nvPicPr>
        <xdr:cNvPr id="3418" name="Picture 29235">
          <a:extLst>
            <a:ext uri="{FF2B5EF4-FFF2-40B4-BE49-F238E27FC236}">
              <a16:creationId xmlns:a16="http://schemas.microsoft.com/office/drawing/2014/main" id="{61B93891-FA8C-49DC-A71A-287DFA9D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19" name="Picture 1798">
          <a:extLst>
            <a:ext uri="{FF2B5EF4-FFF2-40B4-BE49-F238E27FC236}">
              <a16:creationId xmlns:a16="http://schemas.microsoft.com/office/drawing/2014/main" id="{21251177-1A45-4F79-AB84-40128F6D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20" name="Picture 1798">
          <a:extLst>
            <a:ext uri="{FF2B5EF4-FFF2-40B4-BE49-F238E27FC236}">
              <a16:creationId xmlns:a16="http://schemas.microsoft.com/office/drawing/2014/main" id="{A9FC91C7-FADD-4828-A506-33CB08F1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21" name="Picture 1798">
          <a:extLst>
            <a:ext uri="{FF2B5EF4-FFF2-40B4-BE49-F238E27FC236}">
              <a16:creationId xmlns:a16="http://schemas.microsoft.com/office/drawing/2014/main" id="{B63719C4-7478-4541-A5AA-A75CBE1C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422" name="Picture 1787">
          <a:extLst>
            <a:ext uri="{FF2B5EF4-FFF2-40B4-BE49-F238E27FC236}">
              <a16:creationId xmlns:a16="http://schemas.microsoft.com/office/drawing/2014/main" id="{26BE89B1-9AD8-4610-869B-80C6D398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23" name="Picture 1798">
          <a:extLst>
            <a:ext uri="{FF2B5EF4-FFF2-40B4-BE49-F238E27FC236}">
              <a16:creationId xmlns:a16="http://schemas.microsoft.com/office/drawing/2014/main" id="{B69EDF08-AEF4-4D90-863B-145880FA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24" name="Picture 1798">
          <a:extLst>
            <a:ext uri="{FF2B5EF4-FFF2-40B4-BE49-F238E27FC236}">
              <a16:creationId xmlns:a16="http://schemas.microsoft.com/office/drawing/2014/main" id="{542284A6-0F3B-4D0B-96A4-0550AC46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25" name="Picture 1798">
          <a:extLst>
            <a:ext uri="{FF2B5EF4-FFF2-40B4-BE49-F238E27FC236}">
              <a16:creationId xmlns:a16="http://schemas.microsoft.com/office/drawing/2014/main" id="{1F8FA72B-01F4-401B-B8E6-455B09D1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26" name="Picture 1798">
          <a:extLst>
            <a:ext uri="{FF2B5EF4-FFF2-40B4-BE49-F238E27FC236}">
              <a16:creationId xmlns:a16="http://schemas.microsoft.com/office/drawing/2014/main" id="{EEFE2C46-DF0E-4DB7-839A-36D4A346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27" name="Picture 1798">
          <a:extLst>
            <a:ext uri="{FF2B5EF4-FFF2-40B4-BE49-F238E27FC236}">
              <a16:creationId xmlns:a16="http://schemas.microsoft.com/office/drawing/2014/main" id="{3D716C27-340B-47D2-ABD7-9978D945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3428" name="Picture 29235">
          <a:extLst>
            <a:ext uri="{FF2B5EF4-FFF2-40B4-BE49-F238E27FC236}">
              <a16:creationId xmlns:a16="http://schemas.microsoft.com/office/drawing/2014/main" id="{8D8399C5-637F-4717-BB25-3403C760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29" name="Picture 1798">
          <a:extLst>
            <a:ext uri="{FF2B5EF4-FFF2-40B4-BE49-F238E27FC236}">
              <a16:creationId xmlns:a16="http://schemas.microsoft.com/office/drawing/2014/main" id="{F4C8D200-5035-4181-9857-C8CDE947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30" name="Picture 1798">
          <a:extLst>
            <a:ext uri="{FF2B5EF4-FFF2-40B4-BE49-F238E27FC236}">
              <a16:creationId xmlns:a16="http://schemas.microsoft.com/office/drawing/2014/main" id="{F37E9C2B-C0B5-49AC-9B12-9BA1A4BE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31" name="Picture 1798">
          <a:extLst>
            <a:ext uri="{FF2B5EF4-FFF2-40B4-BE49-F238E27FC236}">
              <a16:creationId xmlns:a16="http://schemas.microsoft.com/office/drawing/2014/main" id="{7B0F5F47-D80C-40BD-BB19-DA0D1A21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32" name="Picture 1798">
          <a:extLst>
            <a:ext uri="{FF2B5EF4-FFF2-40B4-BE49-F238E27FC236}">
              <a16:creationId xmlns:a16="http://schemas.microsoft.com/office/drawing/2014/main" id="{740BF1E2-1DD1-4F26-A24A-66F973B7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33" name="Picture 1798">
          <a:extLst>
            <a:ext uri="{FF2B5EF4-FFF2-40B4-BE49-F238E27FC236}">
              <a16:creationId xmlns:a16="http://schemas.microsoft.com/office/drawing/2014/main" id="{546FB4D8-0927-4B00-9550-DB3F46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34" name="Picture 1798">
          <a:extLst>
            <a:ext uri="{FF2B5EF4-FFF2-40B4-BE49-F238E27FC236}">
              <a16:creationId xmlns:a16="http://schemas.microsoft.com/office/drawing/2014/main" id="{84CAFA84-4AB3-457A-B627-3575D6D2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3435" name="Picture 29235">
          <a:extLst>
            <a:ext uri="{FF2B5EF4-FFF2-40B4-BE49-F238E27FC236}">
              <a16:creationId xmlns:a16="http://schemas.microsoft.com/office/drawing/2014/main" id="{C6A914DC-155F-4961-9ECB-E931BA14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36" name="Picture 1798">
          <a:extLst>
            <a:ext uri="{FF2B5EF4-FFF2-40B4-BE49-F238E27FC236}">
              <a16:creationId xmlns:a16="http://schemas.microsoft.com/office/drawing/2014/main" id="{642271A0-796D-44C2-A96F-54703BD0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37" name="Picture 1798">
          <a:extLst>
            <a:ext uri="{FF2B5EF4-FFF2-40B4-BE49-F238E27FC236}">
              <a16:creationId xmlns:a16="http://schemas.microsoft.com/office/drawing/2014/main" id="{2F867A39-75EF-4478-8CD9-A22B7669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38" name="Picture 1798">
          <a:extLst>
            <a:ext uri="{FF2B5EF4-FFF2-40B4-BE49-F238E27FC236}">
              <a16:creationId xmlns:a16="http://schemas.microsoft.com/office/drawing/2014/main" id="{C08E24DA-0447-445A-B388-0B5E3AD2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39" name="Picture 1798">
          <a:extLst>
            <a:ext uri="{FF2B5EF4-FFF2-40B4-BE49-F238E27FC236}">
              <a16:creationId xmlns:a16="http://schemas.microsoft.com/office/drawing/2014/main" id="{FB04C906-2E77-48BF-A270-6EC22E92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40" name="Picture 1798">
          <a:extLst>
            <a:ext uri="{FF2B5EF4-FFF2-40B4-BE49-F238E27FC236}">
              <a16:creationId xmlns:a16="http://schemas.microsoft.com/office/drawing/2014/main" id="{8C8275A0-18B4-4F5A-A048-FF4DC28F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41" name="Picture 1787">
          <a:extLst>
            <a:ext uri="{FF2B5EF4-FFF2-40B4-BE49-F238E27FC236}">
              <a16:creationId xmlns:a16="http://schemas.microsoft.com/office/drawing/2014/main" id="{E97644FD-043E-4E38-B7C0-D585B0B5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42" name="Picture 1787">
          <a:extLst>
            <a:ext uri="{FF2B5EF4-FFF2-40B4-BE49-F238E27FC236}">
              <a16:creationId xmlns:a16="http://schemas.microsoft.com/office/drawing/2014/main" id="{5516888F-8B72-4558-BF96-D6B52D48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43" name="Picture 4273">
          <a:extLst>
            <a:ext uri="{FF2B5EF4-FFF2-40B4-BE49-F238E27FC236}">
              <a16:creationId xmlns:a16="http://schemas.microsoft.com/office/drawing/2014/main" id="{DDD7C6AD-6D65-47AD-9372-39A515CF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44" name="Picture 1798">
          <a:extLst>
            <a:ext uri="{FF2B5EF4-FFF2-40B4-BE49-F238E27FC236}">
              <a16:creationId xmlns:a16="http://schemas.microsoft.com/office/drawing/2014/main" id="{BA5D9AAA-AC76-4A8A-ABE5-E1DF6FCD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45" name="Picture 1798">
          <a:extLst>
            <a:ext uri="{FF2B5EF4-FFF2-40B4-BE49-F238E27FC236}">
              <a16:creationId xmlns:a16="http://schemas.microsoft.com/office/drawing/2014/main" id="{B481682D-D8F4-4658-8C57-3317343C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46" name="Picture 1798">
          <a:extLst>
            <a:ext uri="{FF2B5EF4-FFF2-40B4-BE49-F238E27FC236}">
              <a16:creationId xmlns:a16="http://schemas.microsoft.com/office/drawing/2014/main" id="{519DDFD0-8209-4608-9577-70E2F810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47" name="Picture 1798">
          <a:extLst>
            <a:ext uri="{FF2B5EF4-FFF2-40B4-BE49-F238E27FC236}">
              <a16:creationId xmlns:a16="http://schemas.microsoft.com/office/drawing/2014/main" id="{9B53FF7E-AB5C-4CDF-ADF3-C4748676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48" name="Picture 1798">
          <a:extLst>
            <a:ext uri="{FF2B5EF4-FFF2-40B4-BE49-F238E27FC236}">
              <a16:creationId xmlns:a16="http://schemas.microsoft.com/office/drawing/2014/main" id="{17122E0B-2761-4016-AB5C-A09CF035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3449" name="Picture 29235">
          <a:extLst>
            <a:ext uri="{FF2B5EF4-FFF2-40B4-BE49-F238E27FC236}">
              <a16:creationId xmlns:a16="http://schemas.microsoft.com/office/drawing/2014/main" id="{BEB8AAE4-32D4-45E4-80FA-36101780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50" name="Picture 1798">
          <a:extLst>
            <a:ext uri="{FF2B5EF4-FFF2-40B4-BE49-F238E27FC236}">
              <a16:creationId xmlns:a16="http://schemas.microsoft.com/office/drawing/2014/main" id="{A7F9E1FB-4350-4526-BF44-83364E83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51" name="Picture 1798">
          <a:extLst>
            <a:ext uri="{FF2B5EF4-FFF2-40B4-BE49-F238E27FC236}">
              <a16:creationId xmlns:a16="http://schemas.microsoft.com/office/drawing/2014/main" id="{8D9CACC7-0E09-42ED-A887-1B2188E9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52" name="Picture 1798">
          <a:extLst>
            <a:ext uri="{FF2B5EF4-FFF2-40B4-BE49-F238E27FC236}">
              <a16:creationId xmlns:a16="http://schemas.microsoft.com/office/drawing/2014/main" id="{2A5C0F21-D51F-4FA1-AAE8-9123AE6D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3453" name="Picture 29235">
          <a:extLst>
            <a:ext uri="{FF2B5EF4-FFF2-40B4-BE49-F238E27FC236}">
              <a16:creationId xmlns:a16="http://schemas.microsoft.com/office/drawing/2014/main" id="{DD6EABAD-E887-4C61-B17E-08DF875B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54" name="Picture 1798">
          <a:extLst>
            <a:ext uri="{FF2B5EF4-FFF2-40B4-BE49-F238E27FC236}">
              <a16:creationId xmlns:a16="http://schemas.microsoft.com/office/drawing/2014/main" id="{67CA3989-2AED-49AA-91DA-C664B84E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55" name="Picture 1798">
          <a:extLst>
            <a:ext uri="{FF2B5EF4-FFF2-40B4-BE49-F238E27FC236}">
              <a16:creationId xmlns:a16="http://schemas.microsoft.com/office/drawing/2014/main" id="{F8C78725-B3BF-472E-8123-EE570160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56" name="Picture 1798">
          <a:extLst>
            <a:ext uri="{FF2B5EF4-FFF2-40B4-BE49-F238E27FC236}">
              <a16:creationId xmlns:a16="http://schemas.microsoft.com/office/drawing/2014/main" id="{BC1C844F-A3DB-46C4-B5D4-861E5B6D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3457" name="Picture 29235">
          <a:extLst>
            <a:ext uri="{FF2B5EF4-FFF2-40B4-BE49-F238E27FC236}">
              <a16:creationId xmlns:a16="http://schemas.microsoft.com/office/drawing/2014/main" id="{B9672AFD-CD89-431A-95CC-751CFEDF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58" name="Picture 1798">
          <a:extLst>
            <a:ext uri="{FF2B5EF4-FFF2-40B4-BE49-F238E27FC236}">
              <a16:creationId xmlns:a16="http://schemas.microsoft.com/office/drawing/2014/main" id="{85E8FF8B-C4D8-4467-9AED-4807A55B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59" name="Picture 1798">
          <a:extLst>
            <a:ext uri="{FF2B5EF4-FFF2-40B4-BE49-F238E27FC236}">
              <a16:creationId xmlns:a16="http://schemas.microsoft.com/office/drawing/2014/main" id="{78D73D28-DE7F-4F13-B234-6B513BAB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60" name="Picture 1798">
          <a:extLst>
            <a:ext uri="{FF2B5EF4-FFF2-40B4-BE49-F238E27FC236}">
              <a16:creationId xmlns:a16="http://schemas.microsoft.com/office/drawing/2014/main" id="{4E5DF91D-6F08-4FAB-9D70-6440BB97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3461" name="Picture 29235">
          <a:extLst>
            <a:ext uri="{FF2B5EF4-FFF2-40B4-BE49-F238E27FC236}">
              <a16:creationId xmlns:a16="http://schemas.microsoft.com/office/drawing/2014/main" id="{7DFD5559-C072-461C-ABAD-EF07705B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62" name="Picture 1798">
          <a:extLst>
            <a:ext uri="{FF2B5EF4-FFF2-40B4-BE49-F238E27FC236}">
              <a16:creationId xmlns:a16="http://schemas.microsoft.com/office/drawing/2014/main" id="{3A11FCCF-04FB-4E31-B627-4DA31FF6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63" name="Picture 1798">
          <a:extLst>
            <a:ext uri="{FF2B5EF4-FFF2-40B4-BE49-F238E27FC236}">
              <a16:creationId xmlns:a16="http://schemas.microsoft.com/office/drawing/2014/main" id="{8714C76F-3F62-4E5D-BC43-B0DA2785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64" name="Picture 1798">
          <a:extLst>
            <a:ext uri="{FF2B5EF4-FFF2-40B4-BE49-F238E27FC236}">
              <a16:creationId xmlns:a16="http://schemas.microsoft.com/office/drawing/2014/main" id="{8146ABA9-50DF-479F-BF86-04F7805B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65" name="Picture 1787">
          <a:extLst>
            <a:ext uri="{FF2B5EF4-FFF2-40B4-BE49-F238E27FC236}">
              <a16:creationId xmlns:a16="http://schemas.microsoft.com/office/drawing/2014/main" id="{47BB430F-1B7F-49D8-864F-C7D40EA3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66" name="Picture 1787">
          <a:extLst>
            <a:ext uri="{FF2B5EF4-FFF2-40B4-BE49-F238E27FC236}">
              <a16:creationId xmlns:a16="http://schemas.microsoft.com/office/drawing/2014/main" id="{4B25E43A-F1FF-45FC-9702-4B309370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67" name="Picture 1798">
          <a:extLst>
            <a:ext uri="{FF2B5EF4-FFF2-40B4-BE49-F238E27FC236}">
              <a16:creationId xmlns:a16="http://schemas.microsoft.com/office/drawing/2014/main" id="{CC1F4D41-021E-4947-86C3-0A94DCCD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68" name="Picture 1798">
          <a:extLst>
            <a:ext uri="{FF2B5EF4-FFF2-40B4-BE49-F238E27FC236}">
              <a16:creationId xmlns:a16="http://schemas.microsoft.com/office/drawing/2014/main" id="{D3527092-FF0F-4FF9-96CA-4B27F4D7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3469" name="Picture 29235">
          <a:extLst>
            <a:ext uri="{FF2B5EF4-FFF2-40B4-BE49-F238E27FC236}">
              <a16:creationId xmlns:a16="http://schemas.microsoft.com/office/drawing/2014/main" id="{1214F545-A5B3-415E-BD2E-EB160AA5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70" name="Picture 1798">
          <a:extLst>
            <a:ext uri="{FF2B5EF4-FFF2-40B4-BE49-F238E27FC236}">
              <a16:creationId xmlns:a16="http://schemas.microsoft.com/office/drawing/2014/main" id="{31189062-51C6-4E63-88DE-678E21A7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71" name="Picture 1798">
          <a:extLst>
            <a:ext uri="{FF2B5EF4-FFF2-40B4-BE49-F238E27FC236}">
              <a16:creationId xmlns:a16="http://schemas.microsoft.com/office/drawing/2014/main" id="{F6D0E0E2-7E2E-4F13-8A6A-3135BA6B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72" name="Picture 1798">
          <a:extLst>
            <a:ext uri="{FF2B5EF4-FFF2-40B4-BE49-F238E27FC236}">
              <a16:creationId xmlns:a16="http://schemas.microsoft.com/office/drawing/2014/main" id="{CD4CF9D8-6A85-4F1E-BE14-8F192B0F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19050</xdr:rowOff>
    </xdr:to>
    <xdr:pic>
      <xdr:nvPicPr>
        <xdr:cNvPr id="3473" name="Picture 29235">
          <a:extLst>
            <a:ext uri="{FF2B5EF4-FFF2-40B4-BE49-F238E27FC236}">
              <a16:creationId xmlns:a16="http://schemas.microsoft.com/office/drawing/2014/main" id="{9D6EB49F-E67F-4DCC-BBEE-6881444D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74" name="Picture 1798">
          <a:extLst>
            <a:ext uri="{FF2B5EF4-FFF2-40B4-BE49-F238E27FC236}">
              <a16:creationId xmlns:a16="http://schemas.microsoft.com/office/drawing/2014/main" id="{C71658F9-FE22-43F1-8A0E-78726A0B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75" name="Picture 1798">
          <a:extLst>
            <a:ext uri="{FF2B5EF4-FFF2-40B4-BE49-F238E27FC236}">
              <a16:creationId xmlns:a16="http://schemas.microsoft.com/office/drawing/2014/main" id="{5E68AC42-0F90-4B29-997C-A32CD63D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76" name="Picture 1798">
          <a:extLst>
            <a:ext uri="{FF2B5EF4-FFF2-40B4-BE49-F238E27FC236}">
              <a16:creationId xmlns:a16="http://schemas.microsoft.com/office/drawing/2014/main" id="{6AB72F95-1771-4DF5-A629-C3049CC1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477" name="Picture 1787">
          <a:extLst>
            <a:ext uri="{FF2B5EF4-FFF2-40B4-BE49-F238E27FC236}">
              <a16:creationId xmlns:a16="http://schemas.microsoft.com/office/drawing/2014/main" id="{E716A2E4-D0D7-4D14-80F1-23CBAA90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78" name="Picture 1798">
          <a:extLst>
            <a:ext uri="{FF2B5EF4-FFF2-40B4-BE49-F238E27FC236}">
              <a16:creationId xmlns:a16="http://schemas.microsoft.com/office/drawing/2014/main" id="{58AC2DE9-B45C-48F9-823D-24AE6D0D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79" name="Picture 1798">
          <a:extLst>
            <a:ext uri="{FF2B5EF4-FFF2-40B4-BE49-F238E27FC236}">
              <a16:creationId xmlns:a16="http://schemas.microsoft.com/office/drawing/2014/main" id="{ECB4F518-FEE5-41B4-B9CB-57374917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3480" name="Picture 29235">
          <a:extLst>
            <a:ext uri="{FF2B5EF4-FFF2-40B4-BE49-F238E27FC236}">
              <a16:creationId xmlns:a16="http://schemas.microsoft.com/office/drawing/2014/main" id="{EFF6A80E-44FC-4DC7-82B6-5389DC5C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81" name="Picture 1798">
          <a:extLst>
            <a:ext uri="{FF2B5EF4-FFF2-40B4-BE49-F238E27FC236}">
              <a16:creationId xmlns:a16="http://schemas.microsoft.com/office/drawing/2014/main" id="{20E01F47-84BD-45C4-8A23-2466CD1F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82" name="Picture 1798">
          <a:extLst>
            <a:ext uri="{FF2B5EF4-FFF2-40B4-BE49-F238E27FC236}">
              <a16:creationId xmlns:a16="http://schemas.microsoft.com/office/drawing/2014/main" id="{34F5F1E5-E175-41FD-8B80-B851F0D0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83" name="Picture 1798">
          <a:extLst>
            <a:ext uri="{FF2B5EF4-FFF2-40B4-BE49-F238E27FC236}">
              <a16:creationId xmlns:a16="http://schemas.microsoft.com/office/drawing/2014/main" id="{B6F88FAE-AF34-4704-9769-5B2DE0D1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3484" name="Picture 29235">
          <a:extLst>
            <a:ext uri="{FF2B5EF4-FFF2-40B4-BE49-F238E27FC236}">
              <a16:creationId xmlns:a16="http://schemas.microsoft.com/office/drawing/2014/main" id="{ED834871-BF8F-47B6-B28A-AE4015EF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85" name="Picture 1798">
          <a:extLst>
            <a:ext uri="{FF2B5EF4-FFF2-40B4-BE49-F238E27FC236}">
              <a16:creationId xmlns:a16="http://schemas.microsoft.com/office/drawing/2014/main" id="{D3F75D4B-B36B-4592-9359-99CCEE68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86" name="Picture 1798">
          <a:extLst>
            <a:ext uri="{FF2B5EF4-FFF2-40B4-BE49-F238E27FC236}">
              <a16:creationId xmlns:a16="http://schemas.microsoft.com/office/drawing/2014/main" id="{F2E89DAB-5F27-41AE-BA34-F89D727A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87" name="Picture 1798">
          <a:extLst>
            <a:ext uri="{FF2B5EF4-FFF2-40B4-BE49-F238E27FC236}">
              <a16:creationId xmlns:a16="http://schemas.microsoft.com/office/drawing/2014/main" id="{A8BFA51F-0C38-4DD4-BA96-D96CD3FF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3488" name="Picture 1787">
          <a:extLst>
            <a:ext uri="{FF2B5EF4-FFF2-40B4-BE49-F238E27FC236}">
              <a16:creationId xmlns:a16="http://schemas.microsoft.com/office/drawing/2014/main" id="{8A83F6CB-E07D-4B80-889A-D5535C89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489" name="Picture 1798">
          <a:extLst>
            <a:ext uri="{FF2B5EF4-FFF2-40B4-BE49-F238E27FC236}">
              <a16:creationId xmlns:a16="http://schemas.microsoft.com/office/drawing/2014/main" id="{8E728B28-9CF3-4B59-837D-D92EB378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490" name="Picture 1798">
          <a:extLst>
            <a:ext uri="{FF2B5EF4-FFF2-40B4-BE49-F238E27FC236}">
              <a16:creationId xmlns:a16="http://schemas.microsoft.com/office/drawing/2014/main" id="{FB008F6F-710F-410F-B276-F2E7EAED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491" name="Picture 1798">
          <a:extLst>
            <a:ext uri="{FF2B5EF4-FFF2-40B4-BE49-F238E27FC236}">
              <a16:creationId xmlns:a16="http://schemas.microsoft.com/office/drawing/2014/main" id="{F93E7894-B0EF-4306-8091-9C119B42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492" name="Picture 1798">
          <a:extLst>
            <a:ext uri="{FF2B5EF4-FFF2-40B4-BE49-F238E27FC236}">
              <a16:creationId xmlns:a16="http://schemas.microsoft.com/office/drawing/2014/main" id="{0676619D-DDCE-444B-954D-34778AD9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493" name="Picture 1798">
          <a:extLst>
            <a:ext uri="{FF2B5EF4-FFF2-40B4-BE49-F238E27FC236}">
              <a16:creationId xmlns:a16="http://schemas.microsoft.com/office/drawing/2014/main" id="{83420166-0C0A-47B7-BBB9-8383291D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3494" name="Picture 29235">
          <a:extLst>
            <a:ext uri="{FF2B5EF4-FFF2-40B4-BE49-F238E27FC236}">
              <a16:creationId xmlns:a16="http://schemas.microsoft.com/office/drawing/2014/main" id="{5397A147-B2C6-4369-BDAB-C7119DAD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495" name="Picture 1798">
          <a:extLst>
            <a:ext uri="{FF2B5EF4-FFF2-40B4-BE49-F238E27FC236}">
              <a16:creationId xmlns:a16="http://schemas.microsoft.com/office/drawing/2014/main" id="{780DDED6-7AB0-42EB-9E11-ABF813CC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496" name="Picture 1798">
          <a:extLst>
            <a:ext uri="{FF2B5EF4-FFF2-40B4-BE49-F238E27FC236}">
              <a16:creationId xmlns:a16="http://schemas.microsoft.com/office/drawing/2014/main" id="{8BECD20F-BA1E-4A5C-96AA-467EEE3D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497" name="Picture 1798">
          <a:extLst>
            <a:ext uri="{FF2B5EF4-FFF2-40B4-BE49-F238E27FC236}">
              <a16:creationId xmlns:a16="http://schemas.microsoft.com/office/drawing/2014/main" id="{3197CAA9-F900-4621-845F-A59B1367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498" name="Picture 1798">
          <a:extLst>
            <a:ext uri="{FF2B5EF4-FFF2-40B4-BE49-F238E27FC236}">
              <a16:creationId xmlns:a16="http://schemas.microsoft.com/office/drawing/2014/main" id="{722E014B-2437-4E2B-8D81-4B4A5AEA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499" name="Picture 1798">
          <a:extLst>
            <a:ext uri="{FF2B5EF4-FFF2-40B4-BE49-F238E27FC236}">
              <a16:creationId xmlns:a16="http://schemas.microsoft.com/office/drawing/2014/main" id="{53D9135A-C288-4043-9902-633F00CA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00" name="Picture 1798">
          <a:extLst>
            <a:ext uri="{FF2B5EF4-FFF2-40B4-BE49-F238E27FC236}">
              <a16:creationId xmlns:a16="http://schemas.microsoft.com/office/drawing/2014/main" id="{DBF3293D-A4FF-40EA-AC0F-463669E6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3501" name="Picture 29235">
          <a:extLst>
            <a:ext uri="{FF2B5EF4-FFF2-40B4-BE49-F238E27FC236}">
              <a16:creationId xmlns:a16="http://schemas.microsoft.com/office/drawing/2014/main" id="{D4F4C935-9F65-44C9-90AB-E1EE2C73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02" name="Picture 1798">
          <a:extLst>
            <a:ext uri="{FF2B5EF4-FFF2-40B4-BE49-F238E27FC236}">
              <a16:creationId xmlns:a16="http://schemas.microsoft.com/office/drawing/2014/main" id="{F3AF9FE3-EAF3-4F4C-A896-7CE76500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03" name="Picture 1798">
          <a:extLst>
            <a:ext uri="{FF2B5EF4-FFF2-40B4-BE49-F238E27FC236}">
              <a16:creationId xmlns:a16="http://schemas.microsoft.com/office/drawing/2014/main" id="{2D6463AA-1443-4945-BC71-DBB8E4B4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04" name="Picture 1798">
          <a:extLst>
            <a:ext uri="{FF2B5EF4-FFF2-40B4-BE49-F238E27FC236}">
              <a16:creationId xmlns:a16="http://schemas.microsoft.com/office/drawing/2014/main" id="{7B862101-0916-4B42-AB3B-453A1A65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05" name="Picture 1798">
          <a:extLst>
            <a:ext uri="{FF2B5EF4-FFF2-40B4-BE49-F238E27FC236}">
              <a16:creationId xmlns:a16="http://schemas.microsoft.com/office/drawing/2014/main" id="{6CD03B93-6C49-4FC8-BBD1-C273434C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06" name="Picture 1798">
          <a:extLst>
            <a:ext uri="{FF2B5EF4-FFF2-40B4-BE49-F238E27FC236}">
              <a16:creationId xmlns:a16="http://schemas.microsoft.com/office/drawing/2014/main" id="{0EA05113-CA1B-4921-A0B3-CBA142F7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07" name="Picture 1787">
          <a:extLst>
            <a:ext uri="{FF2B5EF4-FFF2-40B4-BE49-F238E27FC236}">
              <a16:creationId xmlns:a16="http://schemas.microsoft.com/office/drawing/2014/main" id="{6DA3F335-5504-403F-9D15-BB913A8E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08" name="Picture 1787">
          <a:extLst>
            <a:ext uri="{FF2B5EF4-FFF2-40B4-BE49-F238E27FC236}">
              <a16:creationId xmlns:a16="http://schemas.microsoft.com/office/drawing/2014/main" id="{07F95861-2EBB-4361-AFFB-C6FC414B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09" name="Picture 4273">
          <a:extLst>
            <a:ext uri="{FF2B5EF4-FFF2-40B4-BE49-F238E27FC236}">
              <a16:creationId xmlns:a16="http://schemas.microsoft.com/office/drawing/2014/main" id="{71F226CA-3180-401E-8860-65AEBCC2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10" name="Picture 1798">
          <a:extLst>
            <a:ext uri="{FF2B5EF4-FFF2-40B4-BE49-F238E27FC236}">
              <a16:creationId xmlns:a16="http://schemas.microsoft.com/office/drawing/2014/main" id="{A65D415A-66BF-420C-8F5B-227B90D0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11" name="Picture 1798">
          <a:extLst>
            <a:ext uri="{FF2B5EF4-FFF2-40B4-BE49-F238E27FC236}">
              <a16:creationId xmlns:a16="http://schemas.microsoft.com/office/drawing/2014/main" id="{EF70CB2C-5628-4D4B-8F3E-D60C7BE1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12" name="Picture 1798">
          <a:extLst>
            <a:ext uri="{FF2B5EF4-FFF2-40B4-BE49-F238E27FC236}">
              <a16:creationId xmlns:a16="http://schemas.microsoft.com/office/drawing/2014/main" id="{47C45F32-6511-4074-83E4-4993D1D7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13" name="Picture 1798">
          <a:extLst>
            <a:ext uri="{FF2B5EF4-FFF2-40B4-BE49-F238E27FC236}">
              <a16:creationId xmlns:a16="http://schemas.microsoft.com/office/drawing/2014/main" id="{920B3006-A809-4205-9ECC-857CEEAC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14" name="Picture 1798">
          <a:extLst>
            <a:ext uri="{FF2B5EF4-FFF2-40B4-BE49-F238E27FC236}">
              <a16:creationId xmlns:a16="http://schemas.microsoft.com/office/drawing/2014/main" id="{1FC5A722-878E-42FE-8956-F87C2DD7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3515" name="Picture 29235">
          <a:extLst>
            <a:ext uri="{FF2B5EF4-FFF2-40B4-BE49-F238E27FC236}">
              <a16:creationId xmlns:a16="http://schemas.microsoft.com/office/drawing/2014/main" id="{FE56DCD8-00FF-451A-9D42-93F2AE4F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16" name="Picture 1798">
          <a:extLst>
            <a:ext uri="{FF2B5EF4-FFF2-40B4-BE49-F238E27FC236}">
              <a16:creationId xmlns:a16="http://schemas.microsoft.com/office/drawing/2014/main" id="{631003BC-AC3E-484C-B767-4FBCE94C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17" name="Picture 1798">
          <a:extLst>
            <a:ext uri="{FF2B5EF4-FFF2-40B4-BE49-F238E27FC236}">
              <a16:creationId xmlns:a16="http://schemas.microsoft.com/office/drawing/2014/main" id="{103A667F-63F1-4623-B4C3-EBDE3752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18" name="Picture 1798">
          <a:extLst>
            <a:ext uri="{FF2B5EF4-FFF2-40B4-BE49-F238E27FC236}">
              <a16:creationId xmlns:a16="http://schemas.microsoft.com/office/drawing/2014/main" id="{CE8E5E1A-4BB0-412C-891F-740C3519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19050</xdr:rowOff>
    </xdr:to>
    <xdr:pic>
      <xdr:nvPicPr>
        <xdr:cNvPr id="3519" name="Picture 29235">
          <a:extLst>
            <a:ext uri="{FF2B5EF4-FFF2-40B4-BE49-F238E27FC236}">
              <a16:creationId xmlns:a16="http://schemas.microsoft.com/office/drawing/2014/main" id="{3D9A6511-045B-4412-B6FF-C4DDF12C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20" name="Picture 1798">
          <a:extLst>
            <a:ext uri="{FF2B5EF4-FFF2-40B4-BE49-F238E27FC236}">
              <a16:creationId xmlns:a16="http://schemas.microsoft.com/office/drawing/2014/main" id="{130937D6-FB41-4C7B-A5E7-145B713B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21" name="Picture 1798">
          <a:extLst>
            <a:ext uri="{FF2B5EF4-FFF2-40B4-BE49-F238E27FC236}">
              <a16:creationId xmlns:a16="http://schemas.microsoft.com/office/drawing/2014/main" id="{10435EE8-3946-414E-BA82-D1F7988F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22" name="Picture 1798">
          <a:extLst>
            <a:ext uri="{FF2B5EF4-FFF2-40B4-BE49-F238E27FC236}">
              <a16:creationId xmlns:a16="http://schemas.microsoft.com/office/drawing/2014/main" id="{E29C4C16-32CF-42FF-8659-D8D71CC7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3523" name="Picture 29235">
          <a:extLst>
            <a:ext uri="{FF2B5EF4-FFF2-40B4-BE49-F238E27FC236}">
              <a16:creationId xmlns:a16="http://schemas.microsoft.com/office/drawing/2014/main" id="{05786FC7-DAFE-496C-95D4-C48F9459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24" name="Picture 1798">
          <a:extLst>
            <a:ext uri="{FF2B5EF4-FFF2-40B4-BE49-F238E27FC236}">
              <a16:creationId xmlns:a16="http://schemas.microsoft.com/office/drawing/2014/main" id="{9BB818F1-5624-4425-AA8C-7BD2F380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25" name="Picture 1798">
          <a:extLst>
            <a:ext uri="{FF2B5EF4-FFF2-40B4-BE49-F238E27FC236}">
              <a16:creationId xmlns:a16="http://schemas.microsoft.com/office/drawing/2014/main" id="{70A13258-B868-4DFB-91DD-558C86F5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26" name="Picture 1798">
          <a:extLst>
            <a:ext uri="{FF2B5EF4-FFF2-40B4-BE49-F238E27FC236}">
              <a16:creationId xmlns:a16="http://schemas.microsoft.com/office/drawing/2014/main" id="{85621D07-95DD-484D-8B0D-5F4A3227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19050</xdr:rowOff>
    </xdr:to>
    <xdr:pic>
      <xdr:nvPicPr>
        <xdr:cNvPr id="3527" name="Picture 29235">
          <a:extLst>
            <a:ext uri="{FF2B5EF4-FFF2-40B4-BE49-F238E27FC236}">
              <a16:creationId xmlns:a16="http://schemas.microsoft.com/office/drawing/2014/main" id="{2F76404E-6719-442D-973D-936545D1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28" name="Picture 1798">
          <a:extLst>
            <a:ext uri="{FF2B5EF4-FFF2-40B4-BE49-F238E27FC236}">
              <a16:creationId xmlns:a16="http://schemas.microsoft.com/office/drawing/2014/main" id="{BE2B8AB8-783F-4F76-89F3-626DD7A3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29" name="Picture 1798">
          <a:extLst>
            <a:ext uri="{FF2B5EF4-FFF2-40B4-BE49-F238E27FC236}">
              <a16:creationId xmlns:a16="http://schemas.microsoft.com/office/drawing/2014/main" id="{FCB1C32C-5EF4-4B94-9728-3DD8EE68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30" name="Picture 1798">
          <a:extLst>
            <a:ext uri="{FF2B5EF4-FFF2-40B4-BE49-F238E27FC236}">
              <a16:creationId xmlns:a16="http://schemas.microsoft.com/office/drawing/2014/main" id="{7774729D-2205-48C4-86B0-E57EE83F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31" name="Picture 1787">
          <a:extLst>
            <a:ext uri="{FF2B5EF4-FFF2-40B4-BE49-F238E27FC236}">
              <a16:creationId xmlns:a16="http://schemas.microsoft.com/office/drawing/2014/main" id="{63B7A3C9-ECB9-435A-BF36-87FA9CB2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32" name="Picture 1787">
          <a:extLst>
            <a:ext uri="{FF2B5EF4-FFF2-40B4-BE49-F238E27FC236}">
              <a16:creationId xmlns:a16="http://schemas.microsoft.com/office/drawing/2014/main" id="{583D8E67-C35D-4560-A148-178452A0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33" name="Picture 1798">
          <a:extLst>
            <a:ext uri="{FF2B5EF4-FFF2-40B4-BE49-F238E27FC236}">
              <a16:creationId xmlns:a16="http://schemas.microsoft.com/office/drawing/2014/main" id="{19C5E396-7CD1-4C06-A92A-70EFDDAE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34" name="Picture 1798">
          <a:extLst>
            <a:ext uri="{FF2B5EF4-FFF2-40B4-BE49-F238E27FC236}">
              <a16:creationId xmlns:a16="http://schemas.microsoft.com/office/drawing/2014/main" id="{81E9297A-C313-480D-97DD-60F3FCAE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3535" name="Picture 29235">
          <a:extLst>
            <a:ext uri="{FF2B5EF4-FFF2-40B4-BE49-F238E27FC236}">
              <a16:creationId xmlns:a16="http://schemas.microsoft.com/office/drawing/2014/main" id="{17B2DB88-1F48-4079-B35F-418AF4CA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36" name="Picture 1798">
          <a:extLst>
            <a:ext uri="{FF2B5EF4-FFF2-40B4-BE49-F238E27FC236}">
              <a16:creationId xmlns:a16="http://schemas.microsoft.com/office/drawing/2014/main" id="{DA722742-280B-462E-BC70-A502D1D6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37" name="Picture 1798">
          <a:extLst>
            <a:ext uri="{FF2B5EF4-FFF2-40B4-BE49-F238E27FC236}">
              <a16:creationId xmlns:a16="http://schemas.microsoft.com/office/drawing/2014/main" id="{2D4CE3FD-8155-4E4F-A73C-4F03192D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38" name="Picture 1798">
          <a:extLst>
            <a:ext uri="{FF2B5EF4-FFF2-40B4-BE49-F238E27FC236}">
              <a16:creationId xmlns:a16="http://schemas.microsoft.com/office/drawing/2014/main" id="{1178EEB8-D798-4ED7-AA68-903915CB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19050</xdr:rowOff>
    </xdr:to>
    <xdr:pic>
      <xdr:nvPicPr>
        <xdr:cNvPr id="3539" name="Picture 29235">
          <a:extLst>
            <a:ext uri="{FF2B5EF4-FFF2-40B4-BE49-F238E27FC236}">
              <a16:creationId xmlns:a16="http://schemas.microsoft.com/office/drawing/2014/main" id="{9B57287A-D206-4F9B-9E37-2B34873B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40" name="Picture 1798">
          <a:extLst>
            <a:ext uri="{FF2B5EF4-FFF2-40B4-BE49-F238E27FC236}">
              <a16:creationId xmlns:a16="http://schemas.microsoft.com/office/drawing/2014/main" id="{542C9494-688A-47D4-838F-D9169858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41" name="Picture 1798">
          <a:extLst>
            <a:ext uri="{FF2B5EF4-FFF2-40B4-BE49-F238E27FC236}">
              <a16:creationId xmlns:a16="http://schemas.microsoft.com/office/drawing/2014/main" id="{C24837E3-3D51-4C45-AA0A-D8EF1E2F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42" name="Picture 1798">
          <a:extLst>
            <a:ext uri="{FF2B5EF4-FFF2-40B4-BE49-F238E27FC236}">
              <a16:creationId xmlns:a16="http://schemas.microsoft.com/office/drawing/2014/main" id="{C36B3B49-7D32-4895-AFFB-36E2F4A3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543" name="Picture 1787">
          <a:extLst>
            <a:ext uri="{FF2B5EF4-FFF2-40B4-BE49-F238E27FC236}">
              <a16:creationId xmlns:a16="http://schemas.microsoft.com/office/drawing/2014/main" id="{D484456A-02E8-4DA9-93A1-49DB9FFD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44" name="Picture 1798">
          <a:extLst>
            <a:ext uri="{FF2B5EF4-FFF2-40B4-BE49-F238E27FC236}">
              <a16:creationId xmlns:a16="http://schemas.microsoft.com/office/drawing/2014/main" id="{C5E40F52-7209-40C0-9088-F994ACC0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45" name="Picture 1798">
          <a:extLst>
            <a:ext uri="{FF2B5EF4-FFF2-40B4-BE49-F238E27FC236}">
              <a16:creationId xmlns:a16="http://schemas.microsoft.com/office/drawing/2014/main" id="{B20CE1B8-A76A-4699-B223-06309EBC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19050</xdr:rowOff>
    </xdr:to>
    <xdr:pic>
      <xdr:nvPicPr>
        <xdr:cNvPr id="3546" name="Picture 29235">
          <a:extLst>
            <a:ext uri="{FF2B5EF4-FFF2-40B4-BE49-F238E27FC236}">
              <a16:creationId xmlns:a16="http://schemas.microsoft.com/office/drawing/2014/main" id="{3BCD7E4B-5996-483F-85BF-71B8FE1C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47" name="Picture 1798">
          <a:extLst>
            <a:ext uri="{FF2B5EF4-FFF2-40B4-BE49-F238E27FC236}">
              <a16:creationId xmlns:a16="http://schemas.microsoft.com/office/drawing/2014/main" id="{CA7B0C8C-C242-428C-891C-1391531F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48" name="Picture 1798">
          <a:extLst>
            <a:ext uri="{FF2B5EF4-FFF2-40B4-BE49-F238E27FC236}">
              <a16:creationId xmlns:a16="http://schemas.microsoft.com/office/drawing/2014/main" id="{F5FB88FB-14A1-40C1-8EA2-4C961055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49" name="Picture 1798">
          <a:extLst>
            <a:ext uri="{FF2B5EF4-FFF2-40B4-BE49-F238E27FC236}">
              <a16:creationId xmlns:a16="http://schemas.microsoft.com/office/drawing/2014/main" id="{995D496C-CAD2-45CB-8067-4EB2C2F9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19050</xdr:rowOff>
    </xdr:to>
    <xdr:pic>
      <xdr:nvPicPr>
        <xdr:cNvPr id="3550" name="Picture 29235">
          <a:extLst>
            <a:ext uri="{FF2B5EF4-FFF2-40B4-BE49-F238E27FC236}">
              <a16:creationId xmlns:a16="http://schemas.microsoft.com/office/drawing/2014/main" id="{521BA627-30F5-44A3-9D4A-FF4FD407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51" name="Picture 1798">
          <a:extLst>
            <a:ext uri="{FF2B5EF4-FFF2-40B4-BE49-F238E27FC236}">
              <a16:creationId xmlns:a16="http://schemas.microsoft.com/office/drawing/2014/main" id="{4911E45E-FC2D-4D6D-A66E-23E42D6D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52" name="Picture 1798">
          <a:extLst>
            <a:ext uri="{FF2B5EF4-FFF2-40B4-BE49-F238E27FC236}">
              <a16:creationId xmlns:a16="http://schemas.microsoft.com/office/drawing/2014/main" id="{146CF81E-5653-4E1A-946E-B45CA328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53" name="Picture 1798">
          <a:extLst>
            <a:ext uri="{FF2B5EF4-FFF2-40B4-BE49-F238E27FC236}">
              <a16:creationId xmlns:a16="http://schemas.microsoft.com/office/drawing/2014/main" id="{E336340B-79B4-4CC2-9057-8D1A3783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554" name="Picture 1787">
          <a:extLst>
            <a:ext uri="{FF2B5EF4-FFF2-40B4-BE49-F238E27FC236}">
              <a16:creationId xmlns:a16="http://schemas.microsoft.com/office/drawing/2014/main" id="{DBCD1F82-5DF9-4AE3-B87C-B6DBC840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55" name="Picture 1798">
          <a:extLst>
            <a:ext uri="{FF2B5EF4-FFF2-40B4-BE49-F238E27FC236}">
              <a16:creationId xmlns:a16="http://schemas.microsoft.com/office/drawing/2014/main" id="{59E7123D-4517-4EFF-AB0C-A7D1ABDC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56" name="Picture 1798">
          <a:extLst>
            <a:ext uri="{FF2B5EF4-FFF2-40B4-BE49-F238E27FC236}">
              <a16:creationId xmlns:a16="http://schemas.microsoft.com/office/drawing/2014/main" id="{5BF776F4-A069-47FB-A398-BF140175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57" name="Picture 1798">
          <a:extLst>
            <a:ext uri="{FF2B5EF4-FFF2-40B4-BE49-F238E27FC236}">
              <a16:creationId xmlns:a16="http://schemas.microsoft.com/office/drawing/2014/main" id="{70FAACD5-67B2-4E22-B228-0AF12F6E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58" name="Picture 1798">
          <a:extLst>
            <a:ext uri="{FF2B5EF4-FFF2-40B4-BE49-F238E27FC236}">
              <a16:creationId xmlns:a16="http://schemas.microsoft.com/office/drawing/2014/main" id="{966936CD-4766-4BC9-AB11-8BB66067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59" name="Picture 1798">
          <a:extLst>
            <a:ext uri="{FF2B5EF4-FFF2-40B4-BE49-F238E27FC236}">
              <a16:creationId xmlns:a16="http://schemas.microsoft.com/office/drawing/2014/main" id="{A811915E-15D3-4DF0-A043-739A2BEE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3560" name="Picture 29235">
          <a:extLst>
            <a:ext uri="{FF2B5EF4-FFF2-40B4-BE49-F238E27FC236}">
              <a16:creationId xmlns:a16="http://schemas.microsoft.com/office/drawing/2014/main" id="{E07F0AEC-FD9D-4E8B-BC54-C6DAA8A8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61" name="Picture 1798">
          <a:extLst>
            <a:ext uri="{FF2B5EF4-FFF2-40B4-BE49-F238E27FC236}">
              <a16:creationId xmlns:a16="http://schemas.microsoft.com/office/drawing/2014/main" id="{F581EC87-5E8A-4D9A-B429-8D217A88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62" name="Picture 1798">
          <a:extLst>
            <a:ext uri="{FF2B5EF4-FFF2-40B4-BE49-F238E27FC236}">
              <a16:creationId xmlns:a16="http://schemas.microsoft.com/office/drawing/2014/main" id="{9A390DC1-1391-4E39-860F-29E2091A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63" name="Picture 1798">
          <a:extLst>
            <a:ext uri="{FF2B5EF4-FFF2-40B4-BE49-F238E27FC236}">
              <a16:creationId xmlns:a16="http://schemas.microsoft.com/office/drawing/2014/main" id="{9E7A8911-B616-4192-8246-C6523224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64" name="Picture 1798">
          <a:extLst>
            <a:ext uri="{FF2B5EF4-FFF2-40B4-BE49-F238E27FC236}">
              <a16:creationId xmlns:a16="http://schemas.microsoft.com/office/drawing/2014/main" id="{987EAECF-DFA4-4734-8DCC-9E5335BD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65" name="Picture 1798">
          <a:extLst>
            <a:ext uri="{FF2B5EF4-FFF2-40B4-BE49-F238E27FC236}">
              <a16:creationId xmlns:a16="http://schemas.microsoft.com/office/drawing/2014/main" id="{E5A8BC7D-17E4-4520-86FF-46F79C87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66" name="Picture 1798">
          <a:extLst>
            <a:ext uri="{FF2B5EF4-FFF2-40B4-BE49-F238E27FC236}">
              <a16:creationId xmlns:a16="http://schemas.microsoft.com/office/drawing/2014/main" id="{F8BDF432-E02A-404D-98F2-467C933F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3567" name="Picture 29235">
          <a:extLst>
            <a:ext uri="{FF2B5EF4-FFF2-40B4-BE49-F238E27FC236}">
              <a16:creationId xmlns:a16="http://schemas.microsoft.com/office/drawing/2014/main" id="{D8845715-4AAF-4787-B83B-B2D795C0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68" name="Picture 1798">
          <a:extLst>
            <a:ext uri="{FF2B5EF4-FFF2-40B4-BE49-F238E27FC236}">
              <a16:creationId xmlns:a16="http://schemas.microsoft.com/office/drawing/2014/main" id="{21EA5DE1-2A7F-4E6F-A5CD-C487E896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69" name="Picture 1798">
          <a:extLst>
            <a:ext uri="{FF2B5EF4-FFF2-40B4-BE49-F238E27FC236}">
              <a16:creationId xmlns:a16="http://schemas.microsoft.com/office/drawing/2014/main" id="{786EDD6C-1EBF-4DB6-B131-406BF48A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70" name="Picture 1798">
          <a:extLst>
            <a:ext uri="{FF2B5EF4-FFF2-40B4-BE49-F238E27FC236}">
              <a16:creationId xmlns:a16="http://schemas.microsoft.com/office/drawing/2014/main" id="{941E1DA5-90EA-477B-A513-45A9712B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71" name="Picture 1798">
          <a:extLst>
            <a:ext uri="{FF2B5EF4-FFF2-40B4-BE49-F238E27FC236}">
              <a16:creationId xmlns:a16="http://schemas.microsoft.com/office/drawing/2014/main" id="{EF229CAD-8029-4543-B7BC-7EBD69D9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72" name="Picture 1798">
          <a:extLst>
            <a:ext uri="{FF2B5EF4-FFF2-40B4-BE49-F238E27FC236}">
              <a16:creationId xmlns:a16="http://schemas.microsoft.com/office/drawing/2014/main" id="{110E48AF-24E9-4B77-81DE-DF1DB76F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73" name="Picture 1787">
          <a:extLst>
            <a:ext uri="{FF2B5EF4-FFF2-40B4-BE49-F238E27FC236}">
              <a16:creationId xmlns:a16="http://schemas.microsoft.com/office/drawing/2014/main" id="{E74D2ED2-8C66-4A62-B8CC-CCE1F514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74" name="Picture 1787">
          <a:extLst>
            <a:ext uri="{FF2B5EF4-FFF2-40B4-BE49-F238E27FC236}">
              <a16:creationId xmlns:a16="http://schemas.microsoft.com/office/drawing/2014/main" id="{016DFE18-44F0-4EBE-9AB4-C0186AD3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75" name="Picture 4273">
          <a:extLst>
            <a:ext uri="{FF2B5EF4-FFF2-40B4-BE49-F238E27FC236}">
              <a16:creationId xmlns:a16="http://schemas.microsoft.com/office/drawing/2014/main" id="{08260242-1412-424F-87A5-3D7F0FCE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76" name="Picture 1798">
          <a:extLst>
            <a:ext uri="{FF2B5EF4-FFF2-40B4-BE49-F238E27FC236}">
              <a16:creationId xmlns:a16="http://schemas.microsoft.com/office/drawing/2014/main" id="{B6306D4E-514A-463B-8753-A9960A1C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77" name="Picture 1798">
          <a:extLst>
            <a:ext uri="{FF2B5EF4-FFF2-40B4-BE49-F238E27FC236}">
              <a16:creationId xmlns:a16="http://schemas.microsoft.com/office/drawing/2014/main" id="{01F9BB3A-096F-4ED1-83B0-300939A6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78" name="Picture 1798">
          <a:extLst>
            <a:ext uri="{FF2B5EF4-FFF2-40B4-BE49-F238E27FC236}">
              <a16:creationId xmlns:a16="http://schemas.microsoft.com/office/drawing/2014/main" id="{1307972E-D86B-47CF-BD81-87688940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79" name="Picture 1798">
          <a:extLst>
            <a:ext uri="{FF2B5EF4-FFF2-40B4-BE49-F238E27FC236}">
              <a16:creationId xmlns:a16="http://schemas.microsoft.com/office/drawing/2014/main" id="{657C7D81-D74A-46C3-981E-CA3A2CA8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80" name="Picture 1798">
          <a:extLst>
            <a:ext uri="{FF2B5EF4-FFF2-40B4-BE49-F238E27FC236}">
              <a16:creationId xmlns:a16="http://schemas.microsoft.com/office/drawing/2014/main" id="{954115B4-19B1-43CC-9F20-1631C0FF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3581" name="Picture 29235">
          <a:extLst>
            <a:ext uri="{FF2B5EF4-FFF2-40B4-BE49-F238E27FC236}">
              <a16:creationId xmlns:a16="http://schemas.microsoft.com/office/drawing/2014/main" id="{33C9DF6C-930F-4B56-BC12-F555959D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82" name="Picture 1798">
          <a:extLst>
            <a:ext uri="{FF2B5EF4-FFF2-40B4-BE49-F238E27FC236}">
              <a16:creationId xmlns:a16="http://schemas.microsoft.com/office/drawing/2014/main" id="{A9D644EE-38A8-418D-AB13-E51163FA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83" name="Picture 1798">
          <a:extLst>
            <a:ext uri="{FF2B5EF4-FFF2-40B4-BE49-F238E27FC236}">
              <a16:creationId xmlns:a16="http://schemas.microsoft.com/office/drawing/2014/main" id="{F6AC6D41-37CC-4C87-8692-4FFEEF4C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84" name="Picture 1798">
          <a:extLst>
            <a:ext uri="{FF2B5EF4-FFF2-40B4-BE49-F238E27FC236}">
              <a16:creationId xmlns:a16="http://schemas.microsoft.com/office/drawing/2014/main" id="{EAE15A3A-4183-4AB5-8114-C96A79F6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3585" name="Picture 29235">
          <a:extLst>
            <a:ext uri="{FF2B5EF4-FFF2-40B4-BE49-F238E27FC236}">
              <a16:creationId xmlns:a16="http://schemas.microsoft.com/office/drawing/2014/main" id="{3C502F41-7C0D-47AB-93C7-368B4933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86" name="Picture 1798">
          <a:extLst>
            <a:ext uri="{FF2B5EF4-FFF2-40B4-BE49-F238E27FC236}">
              <a16:creationId xmlns:a16="http://schemas.microsoft.com/office/drawing/2014/main" id="{63F94D2A-5E29-4D3C-BDB1-7B855697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87" name="Picture 1798">
          <a:extLst>
            <a:ext uri="{FF2B5EF4-FFF2-40B4-BE49-F238E27FC236}">
              <a16:creationId xmlns:a16="http://schemas.microsoft.com/office/drawing/2014/main" id="{D49112AC-5B7D-4428-93D6-534E4CA7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88" name="Picture 1798">
          <a:extLst>
            <a:ext uri="{FF2B5EF4-FFF2-40B4-BE49-F238E27FC236}">
              <a16:creationId xmlns:a16="http://schemas.microsoft.com/office/drawing/2014/main" id="{F576567D-36DD-40C1-BD6C-3416C47F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3589" name="Picture 29235">
          <a:extLst>
            <a:ext uri="{FF2B5EF4-FFF2-40B4-BE49-F238E27FC236}">
              <a16:creationId xmlns:a16="http://schemas.microsoft.com/office/drawing/2014/main" id="{D7003BE0-C602-4CA5-AF6B-63C60625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90" name="Picture 1798">
          <a:extLst>
            <a:ext uri="{FF2B5EF4-FFF2-40B4-BE49-F238E27FC236}">
              <a16:creationId xmlns:a16="http://schemas.microsoft.com/office/drawing/2014/main" id="{E751F672-2F0D-4D6B-80AD-4A21F9BB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91" name="Picture 1798">
          <a:extLst>
            <a:ext uri="{FF2B5EF4-FFF2-40B4-BE49-F238E27FC236}">
              <a16:creationId xmlns:a16="http://schemas.microsoft.com/office/drawing/2014/main" id="{1D9B0A62-6E61-45C5-B5BE-6DB2D159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92" name="Picture 1798">
          <a:extLst>
            <a:ext uri="{FF2B5EF4-FFF2-40B4-BE49-F238E27FC236}">
              <a16:creationId xmlns:a16="http://schemas.microsoft.com/office/drawing/2014/main" id="{5A6F0B8A-A377-4CDD-854B-B120DD15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3593" name="Picture 29235">
          <a:extLst>
            <a:ext uri="{FF2B5EF4-FFF2-40B4-BE49-F238E27FC236}">
              <a16:creationId xmlns:a16="http://schemas.microsoft.com/office/drawing/2014/main" id="{3EF41708-5E5C-43E0-885A-0FB1AD98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94" name="Picture 1798">
          <a:extLst>
            <a:ext uri="{FF2B5EF4-FFF2-40B4-BE49-F238E27FC236}">
              <a16:creationId xmlns:a16="http://schemas.microsoft.com/office/drawing/2014/main" id="{2200AA25-6DF3-4494-995B-DB7FF044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95" name="Picture 1798">
          <a:extLst>
            <a:ext uri="{FF2B5EF4-FFF2-40B4-BE49-F238E27FC236}">
              <a16:creationId xmlns:a16="http://schemas.microsoft.com/office/drawing/2014/main" id="{70F5F403-7973-42A3-B244-E9B300D7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96" name="Picture 1798">
          <a:extLst>
            <a:ext uri="{FF2B5EF4-FFF2-40B4-BE49-F238E27FC236}">
              <a16:creationId xmlns:a16="http://schemas.microsoft.com/office/drawing/2014/main" id="{9531C2AC-71C5-408D-A2B4-016694FB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97" name="Picture 1787">
          <a:extLst>
            <a:ext uri="{FF2B5EF4-FFF2-40B4-BE49-F238E27FC236}">
              <a16:creationId xmlns:a16="http://schemas.microsoft.com/office/drawing/2014/main" id="{BC4670C8-8A46-4709-B84B-E17B152B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98" name="Picture 1787">
          <a:extLst>
            <a:ext uri="{FF2B5EF4-FFF2-40B4-BE49-F238E27FC236}">
              <a16:creationId xmlns:a16="http://schemas.microsoft.com/office/drawing/2014/main" id="{E0EA295B-550B-41E2-AD22-2B56E3E4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599" name="Picture 1798">
          <a:extLst>
            <a:ext uri="{FF2B5EF4-FFF2-40B4-BE49-F238E27FC236}">
              <a16:creationId xmlns:a16="http://schemas.microsoft.com/office/drawing/2014/main" id="{295C3335-02CF-4796-B3AE-5079B8E7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600" name="Picture 1798">
          <a:extLst>
            <a:ext uri="{FF2B5EF4-FFF2-40B4-BE49-F238E27FC236}">
              <a16:creationId xmlns:a16="http://schemas.microsoft.com/office/drawing/2014/main" id="{72DE16E2-874C-49F3-A002-7EC19370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3601" name="Picture 29235">
          <a:extLst>
            <a:ext uri="{FF2B5EF4-FFF2-40B4-BE49-F238E27FC236}">
              <a16:creationId xmlns:a16="http://schemas.microsoft.com/office/drawing/2014/main" id="{EB3E294F-B0D0-4FCE-8E1A-DB17C9FA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602" name="Picture 1798">
          <a:extLst>
            <a:ext uri="{FF2B5EF4-FFF2-40B4-BE49-F238E27FC236}">
              <a16:creationId xmlns:a16="http://schemas.microsoft.com/office/drawing/2014/main" id="{823833A4-0E5B-4418-9A91-6F13A356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603" name="Picture 1798">
          <a:extLst>
            <a:ext uri="{FF2B5EF4-FFF2-40B4-BE49-F238E27FC236}">
              <a16:creationId xmlns:a16="http://schemas.microsoft.com/office/drawing/2014/main" id="{EDACAA2E-ECD6-492B-B80F-5380C687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604" name="Picture 1798">
          <a:extLst>
            <a:ext uri="{FF2B5EF4-FFF2-40B4-BE49-F238E27FC236}">
              <a16:creationId xmlns:a16="http://schemas.microsoft.com/office/drawing/2014/main" id="{795A0426-2D42-4139-B52A-5E9218AF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19050</xdr:rowOff>
    </xdr:to>
    <xdr:pic>
      <xdr:nvPicPr>
        <xdr:cNvPr id="3605" name="Picture 29235">
          <a:extLst>
            <a:ext uri="{FF2B5EF4-FFF2-40B4-BE49-F238E27FC236}">
              <a16:creationId xmlns:a16="http://schemas.microsoft.com/office/drawing/2014/main" id="{31C92AC0-57BA-4216-B707-9E6F3BCD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606" name="Picture 1798">
          <a:extLst>
            <a:ext uri="{FF2B5EF4-FFF2-40B4-BE49-F238E27FC236}">
              <a16:creationId xmlns:a16="http://schemas.microsoft.com/office/drawing/2014/main" id="{A9DAE962-9A18-49C9-AD7A-5A02CE85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607" name="Picture 1798">
          <a:extLst>
            <a:ext uri="{FF2B5EF4-FFF2-40B4-BE49-F238E27FC236}">
              <a16:creationId xmlns:a16="http://schemas.microsoft.com/office/drawing/2014/main" id="{B15556EA-1C07-4ACF-A014-6012FB88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608" name="Picture 1798">
          <a:extLst>
            <a:ext uri="{FF2B5EF4-FFF2-40B4-BE49-F238E27FC236}">
              <a16:creationId xmlns:a16="http://schemas.microsoft.com/office/drawing/2014/main" id="{9887C9BB-2CC4-4E56-816D-84098617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609" name="Picture 1787">
          <a:extLst>
            <a:ext uri="{FF2B5EF4-FFF2-40B4-BE49-F238E27FC236}">
              <a16:creationId xmlns:a16="http://schemas.microsoft.com/office/drawing/2014/main" id="{50EE9045-D151-4186-AE8F-CFAEAD2D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10" name="Picture 1798">
          <a:extLst>
            <a:ext uri="{FF2B5EF4-FFF2-40B4-BE49-F238E27FC236}">
              <a16:creationId xmlns:a16="http://schemas.microsoft.com/office/drawing/2014/main" id="{8CD928DD-21FF-4BB5-8EEF-3B0F2B71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11" name="Picture 1798">
          <a:extLst>
            <a:ext uri="{FF2B5EF4-FFF2-40B4-BE49-F238E27FC236}">
              <a16:creationId xmlns:a16="http://schemas.microsoft.com/office/drawing/2014/main" id="{DFF7F141-A54C-46CF-A1A9-1EB47E3C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3612" name="Picture 29235">
          <a:extLst>
            <a:ext uri="{FF2B5EF4-FFF2-40B4-BE49-F238E27FC236}">
              <a16:creationId xmlns:a16="http://schemas.microsoft.com/office/drawing/2014/main" id="{9339D832-83E6-4BAA-BF06-4397BF87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13" name="Picture 1798">
          <a:extLst>
            <a:ext uri="{FF2B5EF4-FFF2-40B4-BE49-F238E27FC236}">
              <a16:creationId xmlns:a16="http://schemas.microsoft.com/office/drawing/2014/main" id="{7665F98A-5328-4902-A8B3-D5039BB3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14" name="Picture 1798">
          <a:extLst>
            <a:ext uri="{FF2B5EF4-FFF2-40B4-BE49-F238E27FC236}">
              <a16:creationId xmlns:a16="http://schemas.microsoft.com/office/drawing/2014/main" id="{188FCD3B-40CB-4827-842B-7457B236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15" name="Picture 1798">
          <a:extLst>
            <a:ext uri="{FF2B5EF4-FFF2-40B4-BE49-F238E27FC236}">
              <a16:creationId xmlns:a16="http://schemas.microsoft.com/office/drawing/2014/main" id="{EA72D39E-9BAB-4838-B6D2-A3BDC32D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19050</xdr:rowOff>
    </xdr:to>
    <xdr:pic>
      <xdr:nvPicPr>
        <xdr:cNvPr id="3616" name="Picture 29235">
          <a:extLst>
            <a:ext uri="{FF2B5EF4-FFF2-40B4-BE49-F238E27FC236}">
              <a16:creationId xmlns:a16="http://schemas.microsoft.com/office/drawing/2014/main" id="{BE25E6DF-E242-45CE-A38B-8BFF606D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17" name="Picture 1798">
          <a:extLst>
            <a:ext uri="{FF2B5EF4-FFF2-40B4-BE49-F238E27FC236}">
              <a16:creationId xmlns:a16="http://schemas.microsoft.com/office/drawing/2014/main" id="{CA957BB9-EB34-450B-9DBF-017EA831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18" name="Picture 1798">
          <a:extLst>
            <a:ext uri="{FF2B5EF4-FFF2-40B4-BE49-F238E27FC236}">
              <a16:creationId xmlns:a16="http://schemas.microsoft.com/office/drawing/2014/main" id="{E3E79F3B-2390-4F7B-B1CF-D913524B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19" name="Picture 1798">
          <a:extLst>
            <a:ext uri="{FF2B5EF4-FFF2-40B4-BE49-F238E27FC236}">
              <a16:creationId xmlns:a16="http://schemas.microsoft.com/office/drawing/2014/main" id="{2C1F1690-5598-432A-A33A-7AB1C00F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620" name="Picture 1787">
          <a:extLst>
            <a:ext uri="{FF2B5EF4-FFF2-40B4-BE49-F238E27FC236}">
              <a16:creationId xmlns:a16="http://schemas.microsoft.com/office/drawing/2014/main" id="{6A35899B-5805-4AF9-8872-4516B931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21" name="Picture 1798">
          <a:extLst>
            <a:ext uri="{FF2B5EF4-FFF2-40B4-BE49-F238E27FC236}">
              <a16:creationId xmlns:a16="http://schemas.microsoft.com/office/drawing/2014/main" id="{9B0ADFFF-40E7-46CF-8B3F-A8E430D4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22" name="Picture 1798">
          <a:extLst>
            <a:ext uri="{FF2B5EF4-FFF2-40B4-BE49-F238E27FC236}">
              <a16:creationId xmlns:a16="http://schemas.microsoft.com/office/drawing/2014/main" id="{CE840B80-8467-41B7-9BE4-261E9A49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23" name="Picture 1798">
          <a:extLst>
            <a:ext uri="{FF2B5EF4-FFF2-40B4-BE49-F238E27FC236}">
              <a16:creationId xmlns:a16="http://schemas.microsoft.com/office/drawing/2014/main" id="{1A92D074-BF05-4EA5-A3D7-7547A874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24" name="Picture 1798">
          <a:extLst>
            <a:ext uri="{FF2B5EF4-FFF2-40B4-BE49-F238E27FC236}">
              <a16:creationId xmlns:a16="http://schemas.microsoft.com/office/drawing/2014/main" id="{D0358FDC-2B6F-48E2-AEBC-BDB66531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25" name="Picture 1798">
          <a:extLst>
            <a:ext uri="{FF2B5EF4-FFF2-40B4-BE49-F238E27FC236}">
              <a16:creationId xmlns:a16="http://schemas.microsoft.com/office/drawing/2014/main" id="{0A9F465E-E0F1-4E61-970F-3E61310E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3626" name="Picture 29235">
          <a:extLst>
            <a:ext uri="{FF2B5EF4-FFF2-40B4-BE49-F238E27FC236}">
              <a16:creationId xmlns:a16="http://schemas.microsoft.com/office/drawing/2014/main" id="{996CC917-6FF3-4C37-BD89-5ED8919A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27" name="Picture 1798">
          <a:extLst>
            <a:ext uri="{FF2B5EF4-FFF2-40B4-BE49-F238E27FC236}">
              <a16:creationId xmlns:a16="http://schemas.microsoft.com/office/drawing/2014/main" id="{7907841A-0C99-48BA-B529-FA9AD233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28" name="Picture 1798">
          <a:extLst>
            <a:ext uri="{FF2B5EF4-FFF2-40B4-BE49-F238E27FC236}">
              <a16:creationId xmlns:a16="http://schemas.microsoft.com/office/drawing/2014/main" id="{DC161F64-B598-4EFE-84AA-8E7CE632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29" name="Picture 1798">
          <a:extLst>
            <a:ext uri="{FF2B5EF4-FFF2-40B4-BE49-F238E27FC236}">
              <a16:creationId xmlns:a16="http://schemas.microsoft.com/office/drawing/2014/main" id="{A391CC2A-1129-4996-9CC8-9C27FA01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30" name="Picture 1798">
          <a:extLst>
            <a:ext uri="{FF2B5EF4-FFF2-40B4-BE49-F238E27FC236}">
              <a16:creationId xmlns:a16="http://schemas.microsoft.com/office/drawing/2014/main" id="{1724F064-FC62-40B4-B23D-6E573726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31" name="Picture 1798">
          <a:extLst>
            <a:ext uri="{FF2B5EF4-FFF2-40B4-BE49-F238E27FC236}">
              <a16:creationId xmlns:a16="http://schemas.microsoft.com/office/drawing/2014/main" id="{79FD2565-4C78-4950-92F5-475EA1E0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32" name="Picture 1798">
          <a:extLst>
            <a:ext uri="{FF2B5EF4-FFF2-40B4-BE49-F238E27FC236}">
              <a16:creationId xmlns:a16="http://schemas.microsoft.com/office/drawing/2014/main" id="{F8A2EE23-DD86-4AFA-88E7-BB299AA7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3633" name="Picture 29235">
          <a:extLst>
            <a:ext uri="{FF2B5EF4-FFF2-40B4-BE49-F238E27FC236}">
              <a16:creationId xmlns:a16="http://schemas.microsoft.com/office/drawing/2014/main" id="{F08FC6A3-E060-4E0A-85A6-70563E8F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34" name="Picture 1798">
          <a:extLst>
            <a:ext uri="{FF2B5EF4-FFF2-40B4-BE49-F238E27FC236}">
              <a16:creationId xmlns:a16="http://schemas.microsoft.com/office/drawing/2014/main" id="{037723BD-A2BA-4A96-B341-9AA2B483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35" name="Picture 1798">
          <a:extLst>
            <a:ext uri="{FF2B5EF4-FFF2-40B4-BE49-F238E27FC236}">
              <a16:creationId xmlns:a16="http://schemas.microsoft.com/office/drawing/2014/main" id="{E8233219-2D41-4BDC-9769-5F4A30E0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36" name="Picture 1798">
          <a:extLst>
            <a:ext uri="{FF2B5EF4-FFF2-40B4-BE49-F238E27FC236}">
              <a16:creationId xmlns:a16="http://schemas.microsoft.com/office/drawing/2014/main" id="{BE159B2F-22FA-4260-AB37-83BA4E44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37" name="Picture 1798">
          <a:extLst>
            <a:ext uri="{FF2B5EF4-FFF2-40B4-BE49-F238E27FC236}">
              <a16:creationId xmlns:a16="http://schemas.microsoft.com/office/drawing/2014/main" id="{7E7D0B3E-E54E-4E2C-BD50-66966294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38" name="Picture 1798">
          <a:extLst>
            <a:ext uri="{FF2B5EF4-FFF2-40B4-BE49-F238E27FC236}">
              <a16:creationId xmlns:a16="http://schemas.microsoft.com/office/drawing/2014/main" id="{CFBB4CE5-732B-4BFA-B01B-B8B17A9A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39" name="Picture 1787">
          <a:extLst>
            <a:ext uri="{FF2B5EF4-FFF2-40B4-BE49-F238E27FC236}">
              <a16:creationId xmlns:a16="http://schemas.microsoft.com/office/drawing/2014/main" id="{8285E4AF-A8EF-4F5A-B316-C2F0B84D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40" name="Picture 1787">
          <a:extLst>
            <a:ext uri="{FF2B5EF4-FFF2-40B4-BE49-F238E27FC236}">
              <a16:creationId xmlns:a16="http://schemas.microsoft.com/office/drawing/2014/main" id="{7D36ACB2-5A33-4824-9A9A-2BDB092E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41" name="Picture 4273">
          <a:extLst>
            <a:ext uri="{FF2B5EF4-FFF2-40B4-BE49-F238E27FC236}">
              <a16:creationId xmlns:a16="http://schemas.microsoft.com/office/drawing/2014/main" id="{C8F8AEFE-228F-4C0D-9505-52605B88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42" name="Picture 1798">
          <a:extLst>
            <a:ext uri="{FF2B5EF4-FFF2-40B4-BE49-F238E27FC236}">
              <a16:creationId xmlns:a16="http://schemas.microsoft.com/office/drawing/2014/main" id="{39601DC5-2053-49F8-80BA-745E053C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43" name="Picture 1798">
          <a:extLst>
            <a:ext uri="{FF2B5EF4-FFF2-40B4-BE49-F238E27FC236}">
              <a16:creationId xmlns:a16="http://schemas.microsoft.com/office/drawing/2014/main" id="{ED8C08A7-7E30-4FAF-A8A6-B1C2E9BF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44" name="Picture 1798">
          <a:extLst>
            <a:ext uri="{FF2B5EF4-FFF2-40B4-BE49-F238E27FC236}">
              <a16:creationId xmlns:a16="http://schemas.microsoft.com/office/drawing/2014/main" id="{8E07E31E-9962-45F4-820D-BFE7D446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45" name="Picture 1798">
          <a:extLst>
            <a:ext uri="{FF2B5EF4-FFF2-40B4-BE49-F238E27FC236}">
              <a16:creationId xmlns:a16="http://schemas.microsoft.com/office/drawing/2014/main" id="{E420515F-F7F2-471C-B39E-95FB744E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46" name="Picture 1798">
          <a:extLst>
            <a:ext uri="{FF2B5EF4-FFF2-40B4-BE49-F238E27FC236}">
              <a16:creationId xmlns:a16="http://schemas.microsoft.com/office/drawing/2014/main" id="{439A4547-060B-4723-86DB-221ADECD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3647" name="Picture 29235">
          <a:extLst>
            <a:ext uri="{FF2B5EF4-FFF2-40B4-BE49-F238E27FC236}">
              <a16:creationId xmlns:a16="http://schemas.microsoft.com/office/drawing/2014/main" id="{5F1BA1FE-974A-4B45-8815-4FC2371B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48" name="Picture 1798">
          <a:extLst>
            <a:ext uri="{FF2B5EF4-FFF2-40B4-BE49-F238E27FC236}">
              <a16:creationId xmlns:a16="http://schemas.microsoft.com/office/drawing/2014/main" id="{D00B0B0D-4C1D-42AB-8980-B106D790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49" name="Picture 1798">
          <a:extLst>
            <a:ext uri="{FF2B5EF4-FFF2-40B4-BE49-F238E27FC236}">
              <a16:creationId xmlns:a16="http://schemas.microsoft.com/office/drawing/2014/main" id="{3F8CC106-6D17-406C-95A4-AC4EC4FB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50" name="Picture 1798">
          <a:extLst>
            <a:ext uri="{FF2B5EF4-FFF2-40B4-BE49-F238E27FC236}">
              <a16:creationId xmlns:a16="http://schemas.microsoft.com/office/drawing/2014/main" id="{847EF10B-7A8F-4C1B-9683-9D63A649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3651" name="Picture 29235">
          <a:extLst>
            <a:ext uri="{FF2B5EF4-FFF2-40B4-BE49-F238E27FC236}">
              <a16:creationId xmlns:a16="http://schemas.microsoft.com/office/drawing/2014/main" id="{592B4348-8F1C-4B00-921B-D2A1A05E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52" name="Picture 1798">
          <a:extLst>
            <a:ext uri="{FF2B5EF4-FFF2-40B4-BE49-F238E27FC236}">
              <a16:creationId xmlns:a16="http://schemas.microsoft.com/office/drawing/2014/main" id="{2D1EF73A-CC41-47E1-9088-BCFB4A86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53" name="Picture 1798">
          <a:extLst>
            <a:ext uri="{FF2B5EF4-FFF2-40B4-BE49-F238E27FC236}">
              <a16:creationId xmlns:a16="http://schemas.microsoft.com/office/drawing/2014/main" id="{1FB2B7B3-22F7-48A8-B00D-C6166453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54" name="Picture 1798">
          <a:extLst>
            <a:ext uri="{FF2B5EF4-FFF2-40B4-BE49-F238E27FC236}">
              <a16:creationId xmlns:a16="http://schemas.microsoft.com/office/drawing/2014/main" id="{D4B659A0-0A14-4B76-ADD1-0DE966C3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3655" name="Picture 29235">
          <a:extLst>
            <a:ext uri="{FF2B5EF4-FFF2-40B4-BE49-F238E27FC236}">
              <a16:creationId xmlns:a16="http://schemas.microsoft.com/office/drawing/2014/main" id="{90D78510-525A-49C0-BABF-BEF59437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56" name="Picture 1798">
          <a:extLst>
            <a:ext uri="{FF2B5EF4-FFF2-40B4-BE49-F238E27FC236}">
              <a16:creationId xmlns:a16="http://schemas.microsoft.com/office/drawing/2014/main" id="{83172764-F1EC-444B-9231-3F1D87FA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57" name="Picture 1798">
          <a:extLst>
            <a:ext uri="{FF2B5EF4-FFF2-40B4-BE49-F238E27FC236}">
              <a16:creationId xmlns:a16="http://schemas.microsoft.com/office/drawing/2014/main" id="{CEE2C845-6AD3-42B8-8D03-3FC973F7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58" name="Picture 1798">
          <a:extLst>
            <a:ext uri="{FF2B5EF4-FFF2-40B4-BE49-F238E27FC236}">
              <a16:creationId xmlns:a16="http://schemas.microsoft.com/office/drawing/2014/main" id="{4A0653C9-AD89-49B8-ABBD-9BCA32C3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3659" name="Picture 29235">
          <a:extLst>
            <a:ext uri="{FF2B5EF4-FFF2-40B4-BE49-F238E27FC236}">
              <a16:creationId xmlns:a16="http://schemas.microsoft.com/office/drawing/2014/main" id="{9AE1D05B-DA02-484C-B53B-B83C48D0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60" name="Picture 1798">
          <a:extLst>
            <a:ext uri="{FF2B5EF4-FFF2-40B4-BE49-F238E27FC236}">
              <a16:creationId xmlns:a16="http://schemas.microsoft.com/office/drawing/2014/main" id="{FB4DC492-B5C7-4BD9-88E9-9806A2B6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61" name="Picture 1798">
          <a:extLst>
            <a:ext uri="{FF2B5EF4-FFF2-40B4-BE49-F238E27FC236}">
              <a16:creationId xmlns:a16="http://schemas.microsoft.com/office/drawing/2014/main" id="{42F3079C-5731-49E9-B413-D8936E45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62" name="Picture 1798">
          <a:extLst>
            <a:ext uri="{FF2B5EF4-FFF2-40B4-BE49-F238E27FC236}">
              <a16:creationId xmlns:a16="http://schemas.microsoft.com/office/drawing/2014/main" id="{990BFDEC-341B-4DDC-8CE8-4B1F947B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63" name="Picture 1787">
          <a:extLst>
            <a:ext uri="{FF2B5EF4-FFF2-40B4-BE49-F238E27FC236}">
              <a16:creationId xmlns:a16="http://schemas.microsoft.com/office/drawing/2014/main" id="{44794D20-4290-4BC8-AC99-8236A3C4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64" name="Picture 1787">
          <a:extLst>
            <a:ext uri="{FF2B5EF4-FFF2-40B4-BE49-F238E27FC236}">
              <a16:creationId xmlns:a16="http://schemas.microsoft.com/office/drawing/2014/main" id="{B627DCEB-C692-41A6-A4D9-33719FA0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65" name="Picture 1798">
          <a:extLst>
            <a:ext uri="{FF2B5EF4-FFF2-40B4-BE49-F238E27FC236}">
              <a16:creationId xmlns:a16="http://schemas.microsoft.com/office/drawing/2014/main" id="{91742C04-76CF-40ED-A866-EEA7D325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66" name="Picture 1798">
          <a:extLst>
            <a:ext uri="{FF2B5EF4-FFF2-40B4-BE49-F238E27FC236}">
              <a16:creationId xmlns:a16="http://schemas.microsoft.com/office/drawing/2014/main" id="{D1C0DB0A-BFB1-4AF6-9BFA-DEDF3417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3667" name="Picture 29235">
          <a:extLst>
            <a:ext uri="{FF2B5EF4-FFF2-40B4-BE49-F238E27FC236}">
              <a16:creationId xmlns:a16="http://schemas.microsoft.com/office/drawing/2014/main" id="{00C28D9F-AAE7-4CFF-8153-026A36EC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68" name="Picture 1798">
          <a:extLst>
            <a:ext uri="{FF2B5EF4-FFF2-40B4-BE49-F238E27FC236}">
              <a16:creationId xmlns:a16="http://schemas.microsoft.com/office/drawing/2014/main" id="{26A7A0AE-0E15-4C21-8BF5-001CC47C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69" name="Picture 1798">
          <a:extLst>
            <a:ext uri="{FF2B5EF4-FFF2-40B4-BE49-F238E27FC236}">
              <a16:creationId xmlns:a16="http://schemas.microsoft.com/office/drawing/2014/main" id="{EC3C4E2E-CF08-41C3-8BD0-6E1FE7F0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70" name="Picture 1798">
          <a:extLst>
            <a:ext uri="{FF2B5EF4-FFF2-40B4-BE49-F238E27FC236}">
              <a16:creationId xmlns:a16="http://schemas.microsoft.com/office/drawing/2014/main" id="{173D87F1-4DE6-435B-A047-E1609F5C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19050</xdr:rowOff>
    </xdr:to>
    <xdr:pic>
      <xdr:nvPicPr>
        <xdr:cNvPr id="3671" name="Picture 29235">
          <a:extLst>
            <a:ext uri="{FF2B5EF4-FFF2-40B4-BE49-F238E27FC236}">
              <a16:creationId xmlns:a16="http://schemas.microsoft.com/office/drawing/2014/main" id="{4022DF19-2165-40EB-85F1-33F096AA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72" name="Picture 1798">
          <a:extLst>
            <a:ext uri="{FF2B5EF4-FFF2-40B4-BE49-F238E27FC236}">
              <a16:creationId xmlns:a16="http://schemas.microsoft.com/office/drawing/2014/main" id="{F1608D54-8B19-4FF5-9E95-845DC7B3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73" name="Picture 1798">
          <a:extLst>
            <a:ext uri="{FF2B5EF4-FFF2-40B4-BE49-F238E27FC236}">
              <a16:creationId xmlns:a16="http://schemas.microsoft.com/office/drawing/2014/main" id="{45F611B6-B8A3-4555-8D1E-6AC9ECAB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74" name="Picture 1798">
          <a:extLst>
            <a:ext uri="{FF2B5EF4-FFF2-40B4-BE49-F238E27FC236}">
              <a16:creationId xmlns:a16="http://schemas.microsoft.com/office/drawing/2014/main" id="{D9780945-7D1E-4FCE-923C-F6EA8850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675" name="Picture 1787">
          <a:extLst>
            <a:ext uri="{FF2B5EF4-FFF2-40B4-BE49-F238E27FC236}">
              <a16:creationId xmlns:a16="http://schemas.microsoft.com/office/drawing/2014/main" id="{DFE3F0A9-6D5C-4633-95ED-41A02D8C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76" name="Picture 1798">
          <a:extLst>
            <a:ext uri="{FF2B5EF4-FFF2-40B4-BE49-F238E27FC236}">
              <a16:creationId xmlns:a16="http://schemas.microsoft.com/office/drawing/2014/main" id="{0D1AB93A-3E34-4829-AA3F-B8BA5839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77" name="Picture 1798">
          <a:extLst>
            <a:ext uri="{FF2B5EF4-FFF2-40B4-BE49-F238E27FC236}">
              <a16:creationId xmlns:a16="http://schemas.microsoft.com/office/drawing/2014/main" id="{0949DB89-07FA-4D51-BF0B-065BAAB0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3678" name="Picture 29235">
          <a:extLst>
            <a:ext uri="{FF2B5EF4-FFF2-40B4-BE49-F238E27FC236}">
              <a16:creationId xmlns:a16="http://schemas.microsoft.com/office/drawing/2014/main" id="{57F7D213-5B57-4FBF-B92A-DE30D46F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79" name="Picture 1798">
          <a:extLst>
            <a:ext uri="{FF2B5EF4-FFF2-40B4-BE49-F238E27FC236}">
              <a16:creationId xmlns:a16="http://schemas.microsoft.com/office/drawing/2014/main" id="{C44EBA58-8D7C-413D-AA3B-75BC7B71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80" name="Picture 1798">
          <a:extLst>
            <a:ext uri="{FF2B5EF4-FFF2-40B4-BE49-F238E27FC236}">
              <a16:creationId xmlns:a16="http://schemas.microsoft.com/office/drawing/2014/main" id="{416D2F9A-4DB4-402B-A501-978081F0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81" name="Picture 1798">
          <a:extLst>
            <a:ext uri="{FF2B5EF4-FFF2-40B4-BE49-F238E27FC236}">
              <a16:creationId xmlns:a16="http://schemas.microsoft.com/office/drawing/2014/main" id="{B0ED7204-6A49-46F0-9C9C-4DF2E365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3682" name="Picture 29235">
          <a:extLst>
            <a:ext uri="{FF2B5EF4-FFF2-40B4-BE49-F238E27FC236}">
              <a16:creationId xmlns:a16="http://schemas.microsoft.com/office/drawing/2014/main" id="{B13A9912-0604-47C1-B581-7631027B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83" name="Picture 1798">
          <a:extLst>
            <a:ext uri="{FF2B5EF4-FFF2-40B4-BE49-F238E27FC236}">
              <a16:creationId xmlns:a16="http://schemas.microsoft.com/office/drawing/2014/main" id="{A3F91F7A-0F7F-4715-BF3C-9629F075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84" name="Picture 1798">
          <a:extLst>
            <a:ext uri="{FF2B5EF4-FFF2-40B4-BE49-F238E27FC236}">
              <a16:creationId xmlns:a16="http://schemas.microsoft.com/office/drawing/2014/main" id="{4774B7D5-5654-4275-8D50-8A4D1204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85" name="Picture 1798">
          <a:extLst>
            <a:ext uri="{FF2B5EF4-FFF2-40B4-BE49-F238E27FC236}">
              <a16:creationId xmlns:a16="http://schemas.microsoft.com/office/drawing/2014/main" id="{4BB51180-85CF-45A1-B15A-55F1ABE6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3686" name="Picture 1787">
          <a:extLst>
            <a:ext uri="{FF2B5EF4-FFF2-40B4-BE49-F238E27FC236}">
              <a16:creationId xmlns:a16="http://schemas.microsoft.com/office/drawing/2014/main" id="{96B526CF-40D3-4B02-A511-DE4E9DB7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687" name="Picture 1798">
          <a:extLst>
            <a:ext uri="{FF2B5EF4-FFF2-40B4-BE49-F238E27FC236}">
              <a16:creationId xmlns:a16="http://schemas.microsoft.com/office/drawing/2014/main" id="{E9FF60FE-4611-4959-87D8-5A8B1FF7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688" name="Picture 1798">
          <a:extLst>
            <a:ext uri="{FF2B5EF4-FFF2-40B4-BE49-F238E27FC236}">
              <a16:creationId xmlns:a16="http://schemas.microsoft.com/office/drawing/2014/main" id="{AF6A28A9-A411-4BAE-B920-ABED7A16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689" name="Picture 1798">
          <a:extLst>
            <a:ext uri="{FF2B5EF4-FFF2-40B4-BE49-F238E27FC236}">
              <a16:creationId xmlns:a16="http://schemas.microsoft.com/office/drawing/2014/main" id="{29839D49-8173-4D76-B509-B78E7CE8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690" name="Picture 1798">
          <a:extLst>
            <a:ext uri="{FF2B5EF4-FFF2-40B4-BE49-F238E27FC236}">
              <a16:creationId xmlns:a16="http://schemas.microsoft.com/office/drawing/2014/main" id="{9289EB37-F41D-432A-9C77-91EAF6C4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691" name="Picture 1798">
          <a:extLst>
            <a:ext uri="{FF2B5EF4-FFF2-40B4-BE49-F238E27FC236}">
              <a16:creationId xmlns:a16="http://schemas.microsoft.com/office/drawing/2014/main" id="{B90FD006-F07A-4A13-BD5E-775C6491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3692" name="Picture 29235">
          <a:extLst>
            <a:ext uri="{FF2B5EF4-FFF2-40B4-BE49-F238E27FC236}">
              <a16:creationId xmlns:a16="http://schemas.microsoft.com/office/drawing/2014/main" id="{40DB5260-B3B4-4DC3-8404-BF2CD234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693" name="Picture 1798">
          <a:extLst>
            <a:ext uri="{FF2B5EF4-FFF2-40B4-BE49-F238E27FC236}">
              <a16:creationId xmlns:a16="http://schemas.microsoft.com/office/drawing/2014/main" id="{EE7AAAAE-F9CD-4063-AA03-4FEC5161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694" name="Picture 1798">
          <a:extLst>
            <a:ext uri="{FF2B5EF4-FFF2-40B4-BE49-F238E27FC236}">
              <a16:creationId xmlns:a16="http://schemas.microsoft.com/office/drawing/2014/main" id="{6129CA44-33D4-43C5-B4E4-902455E9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695" name="Picture 1798">
          <a:extLst>
            <a:ext uri="{FF2B5EF4-FFF2-40B4-BE49-F238E27FC236}">
              <a16:creationId xmlns:a16="http://schemas.microsoft.com/office/drawing/2014/main" id="{8061A67C-D47E-43BC-97D9-9658DD10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696" name="Picture 1798">
          <a:extLst>
            <a:ext uri="{FF2B5EF4-FFF2-40B4-BE49-F238E27FC236}">
              <a16:creationId xmlns:a16="http://schemas.microsoft.com/office/drawing/2014/main" id="{D2065A7E-4490-41EF-9515-FB4CDA52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697" name="Picture 1798">
          <a:extLst>
            <a:ext uri="{FF2B5EF4-FFF2-40B4-BE49-F238E27FC236}">
              <a16:creationId xmlns:a16="http://schemas.microsoft.com/office/drawing/2014/main" id="{173DEB05-C744-45B9-886D-4BBA802A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698" name="Picture 1798">
          <a:extLst>
            <a:ext uri="{FF2B5EF4-FFF2-40B4-BE49-F238E27FC236}">
              <a16:creationId xmlns:a16="http://schemas.microsoft.com/office/drawing/2014/main" id="{1BA6AA83-0B66-419F-9CD6-4FCC9C3B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3699" name="Picture 29235">
          <a:extLst>
            <a:ext uri="{FF2B5EF4-FFF2-40B4-BE49-F238E27FC236}">
              <a16:creationId xmlns:a16="http://schemas.microsoft.com/office/drawing/2014/main" id="{6519CD03-FD8D-4B54-BC1A-E5195A58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00" name="Picture 1798">
          <a:extLst>
            <a:ext uri="{FF2B5EF4-FFF2-40B4-BE49-F238E27FC236}">
              <a16:creationId xmlns:a16="http://schemas.microsoft.com/office/drawing/2014/main" id="{26A86BD7-68BF-4CA6-887D-961ABF35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01" name="Picture 1798">
          <a:extLst>
            <a:ext uri="{FF2B5EF4-FFF2-40B4-BE49-F238E27FC236}">
              <a16:creationId xmlns:a16="http://schemas.microsoft.com/office/drawing/2014/main" id="{7FF1BE0B-3D4F-4011-A966-4E10D275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02" name="Picture 1798">
          <a:extLst>
            <a:ext uri="{FF2B5EF4-FFF2-40B4-BE49-F238E27FC236}">
              <a16:creationId xmlns:a16="http://schemas.microsoft.com/office/drawing/2014/main" id="{2179302F-9EC8-4219-A40C-37C7351B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03" name="Picture 1798">
          <a:extLst>
            <a:ext uri="{FF2B5EF4-FFF2-40B4-BE49-F238E27FC236}">
              <a16:creationId xmlns:a16="http://schemas.microsoft.com/office/drawing/2014/main" id="{259CA369-10B4-40E4-A2DF-FA827D7C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04" name="Picture 1798">
          <a:extLst>
            <a:ext uri="{FF2B5EF4-FFF2-40B4-BE49-F238E27FC236}">
              <a16:creationId xmlns:a16="http://schemas.microsoft.com/office/drawing/2014/main" id="{33DFD5D4-33E7-489D-83A7-F8E57922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05" name="Picture 1787">
          <a:extLst>
            <a:ext uri="{FF2B5EF4-FFF2-40B4-BE49-F238E27FC236}">
              <a16:creationId xmlns:a16="http://schemas.microsoft.com/office/drawing/2014/main" id="{50CB79FD-F137-415A-A8B6-BE246A74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06" name="Picture 1787">
          <a:extLst>
            <a:ext uri="{FF2B5EF4-FFF2-40B4-BE49-F238E27FC236}">
              <a16:creationId xmlns:a16="http://schemas.microsoft.com/office/drawing/2014/main" id="{1C27D777-C73A-4A0F-8E67-C4D1683F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07" name="Picture 4273">
          <a:extLst>
            <a:ext uri="{FF2B5EF4-FFF2-40B4-BE49-F238E27FC236}">
              <a16:creationId xmlns:a16="http://schemas.microsoft.com/office/drawing/2014/main" id="{944DFE76-72B9-479B-BBA2-9A315917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08" name="Picture 1798">
          <a:extLst>
            <a:ext uri="{FF2B5EF4-FFF2-40B4-BE49-F238E27FC236}">
              <a16:creationId xmlns:a16="http://schemas.microsoft.com/office/drawing/2014/main" id="{F6261D6A-269A-4897-9B59-835FD594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09" name="Picture 1798">
          <a:extLst>
            <a:ext uri="{FF2B5EF4-FFF2-40B4-BE49-F238E27FC236}">
              <a16:creationId xmlns:a16="http://schemas.microsoft.com/office/drawing/2014/main" id="{4E87953D-30D9-449A-BDF8-9FC097C1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10" name="Picture 1798">
          <a:extLst>
            <a:ext uri="{FF2B5EF4-FFF2-40B4-BE49-F238E27FC236}">
              <a16:creationId xmlns:a16="http://schemas.microsoft.com/office/drawing/2014/main" id="{3BAF3D36-3681-4AC4-AABD-D59637E6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11" name="Picture 1798">
          <a:extLst>
            <a:ext uri="{FF2B5EF4-FFF2-40B4-BE49-F238E27FC236}">
              <a16:creationId xmlns:a16="http://schemas.microsoft.com/office/drawing/2014/main" id="{F574A242-0AE4-44DF-B9A2-378013ED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12" name="Picture 1798">
          <a:extLst>
            <a:ext uri="{FF2B5EF4-FFF2-40B4-BE49-F238E27FC236}">
              <a16:creationId xmlns:a16="http://schemas.microsoft.com/office/drawing/2014/main" id="{3853ECF1-8973-48CB-9804-F8851C5D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3713" name="Picture 29235">
          <a:extLst>
            <a:ext uri="{FF2B5EF4-FFF2-40B4-BE49-F238E27FC236}">
              <a16:creationId xmlns:a16="http://schemas.microsoft.com/office/drawing/2014/main" id="{14EBE9E1-3DFF-45DD-BF68-738485DF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14" name="Picture 1798">
          <a:extLst>
            <a:ext uri="{FF2B5EF4-FFF2-40B4-BE49-F238E27FC236}">
              <a16:creationId xmlns:a16="http://schemas.microsoft.com/office/drawing/2014/main" id="{42CB3B39-B4E0-4401-9C31-05B770DF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15" name="Picture 1798">
          <a:extLst>
            <a:ext uri="{FF2B5EF4-FFF2-40B4-BE49-F238E27FC236}">
              <a16:creationId xmlns:a16="http://schemas.microsoft.com/office/drawing/2014/main" id="{EEB87AD1-3C2A-466C-AF42-F37D2E7B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16" name="Picture 1798">
          <a:extLst>
            <a:ext uri="{FF2B5EF4-FFF2-40B4-BE49-F238E27FC236}">
              <a16:creationId xmlns:a16="http://schemas.microsoft.com/office/drawing/2014/main" id="{089FF2B9-8EDB-4E57-8CEE-4D254A84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19050</xdr:rowOff>
    </xdr:to>
    <xdr:pic>
      <xdr:nvPicPr>
        <xdr:cNvPr id="3717" name="Picture 29235">
          <a:extLst>
            <a:ext uri="{FF2B5EF4-FFF2-40B4-BE49-F238E27FC236}">
              <a16:creationId xmlns:a16="http://schemas.microsoft.com/office/drawing/2014/main" id="{531960FE-D737-4894-A098-4783F110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18" name="Picture 1798">
          <a:extLst>
            <a:ext uri="{FF2B5EF4-FFF2-40B4-BE49-F238E27FC236}">
              <a16:creationId xmlns:a16="http://schemas.microsoft.com/office/drawing/2014/main" id="{0C450413-EAE6-47BE-A93C-0E09E6DF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19" name="Picture 1798">
          <a:extLst>
            <a:ext uri="{FF2B5EF4-FFF2-40B4-BE49-F238E27FC236}">
              <a16:creationId xmlns:a16="http://schemas.microsoft.com/office/drawing/2014/main" id="{91565F41-8B86-4783-A0F0-FDD76DBE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20" name="Picture 1798">
          <a:extLst>
            <a:ext uri="{FF2B5EF4-FFF2-40B4-BE49-F238E27FC236}">
              <a16:creationId xmlns:a16="http://schemas.microsoft.com/office/drawing/2014/main" id="{B7B9A145-524A-47AA-B36D-9DAD79F3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3721" name="Picture 29235">
          <a:extLst>
            <a:ext uri="{FF2B5EF4-FFF2-40B4-BE49-F238E27FC236}">
              <a16:creationId xmlns:a16="http://schemas.microsoft.com/office/drawing/2014/main" id="{3EBD85B4-0E09-4446-A9EC-4FBDE131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22" name="Picture 1798">
          <a:extLst>
            <a:ext uri="{FF2B5EF4-FFF2-40B4-BE49-F238E27FC236}">
              <a16:creationId xmlns:a16="http://schemas.microsoft.com/office/drawing/2014/main" id="{8A44BE1F-779A-4412-B796-34F117EF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23" name="Picture 1798">
          <a:extLst>
            <a:ext uri="{FF2B5EF4-FFF2-40B4-BE49-F238E27FC236}">
              <a16:creationId xmlns:a16="http://schemas.microsoft.com/office/drawing/2014/main" id="{FE85A9E6-5BF0-49C2-BFDC-6157C393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24" name="Picture 1798">
          <a:extLst>
            <a:ext uri="{FF2B5EF4-FFF2-40B4-BE49-F238E27FC236}">
              <a16:creationId xmlns:a16="http://schemas.microsoft.com/office/drawing/2014/main" id="{521A306E-3FB6-49D7-83F7-276186B5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19050</xdr:rowOff>
    </xdr:to>
    <xdr:pic>
      <xdr:nvPicPr>
        <xdr:cNvPr id="3725" name="Picture 29235">
          <a:extLst>
            <a:ext uri="{FF2B5EF4-FFF2-40B4-BE49-F238E27FC236}">
              <a16:creationId xmlns:a16="http://schemas.microsoft.com/office/drawing/2014/main" id="{480F0D73-22AF-4876-AD05-3D0BF606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26" name="Picture 1798">
          <a:extLst>
            <a:ext uri="{FF2B5EF4-FFF2-40B4-BE49-F238E27FC236}">
              <a16:creationId xmlns:a16="http://schemas.microsoft.com/office/drawing/2014/main" id="{03CD5794-6D31-4166-B055-3E401F09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27" name="Picture 1798">
          <a:extLst>
            <a:ext uri="{FF2B5EF4-FFF2-40B4-BE49-F238E27FC236}">
              <a16:creationId xmlns:a16="http://schemas.microsoft.com/office/drawing/2014/main" id="{7CFAC13D-4228-4070-9E61-FAF00DB0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28" name="Picture 1798">
          <a:extLst>
            <a:ext uri="{FF2B5EF4-FFF2-40B4-BE49-F238E27FC236}">
              <a16:creationId xmlns:a16="http://schemas.microsoft.com/office/drawing/2014/main" id="{9CF10F6C-855B-46AD-B29C-23DDE695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29" name="Picture 1787">
          <a:extLst>
            <a:ext uri="{FF2B5EF4-FFF2-40B4-BE49-F238E27FC236}">
              <a16:creationId xmlns:a16="http://schemas.microsoft.com/office/drawing/2014/main" id="{2DBC4EF1-A6C9-4C55-8C3C-17616FAA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30" name="Picture 1787">
          <a:extLst>
            <a:ext uri="{FF2B5EF4-FFF2-40B4-BE49-F238E27FC236}">
              <a16:creationId xmlns:a16="http://schemas.microsoft.com/office/drawing/2014/main" id="{E625DF83-22CE-49DD-B81B-B99D476C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31" name="Picture 1798">
          <a:extLst>
            <a:ext uri="{FF2B5EF4-FFF2-40B4-BE49-F238E27FC236}">
              <a16:creationId xmlns:a16="http://schemas.microsoft.com/office/drawing/2014/main" id="{095DF486-95A3-4C60-8FB7-435C86A1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32" name="Picture 1798">
          <a:extLst>
            <a:ext uri="{FF2B5EF4-FFF2-40B4-BE49-F238E27FC236}">
              <a16:creationId xmlns:a16="http://schemas.microsoft.com/office/drawing/2014/main" id="{0B241525-84AC-4F05-B46C-F33DB3D9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3733" name="Picture 29235">
          <a:extLst>
            <a:ext uri="{FF2B5EF4-FFF2-40B4-BE49-F238E27FC236}">
              <a16:creationId xmlns:a16="http://schemas.microsoft.com/office/drawing/2014/main" id="{7EE38C08-099B-48AE-B389-8B058B2F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34" name="Picture 1798">
          <a:extLst>
            <a:ext uri="{FF2B5EF4-FFF2-40B4-BE49-F238E27FC236}">
              <a16:creationId xmlns:a16="http://schemas.microsoft.com/office/drawing/2014/main" id="{C4A69613-22B0-4E3D-B219-C98AB400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35" name="Picture 1798">
          <a:extLst>
            <a:ext uri="{FF2B5EF4-FFF2-40B4-BE49-F238E27FC236}">
              <a16:creationId xmlns:a16="http://schemas.microsoft.com/office/drawing/2014/main" id="{178A0D8C-2E00-4650-902A-9A015EF0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36" name="Picture 1798">
          <a:extLst>
            <a:ext uri="{FF2B5EF4-FFF2-40B4-BE49-F238E27FC236}">
              <a16:creationId xmlns:a16="http://schemas.microsoft.com/office/drawing/2014/main" id="{61980966-15CF-40AB-91F1-3D03A69A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19050</xdr:rowOff>
    </xdr:to>
    <xdr:pic>
      <xdr:nvPicPr>
        <xdr:cNvPr id="3737" name="Picture 29235">
          <a:extLst>
            <a:ext uri="{FF2B5EF4-FFF2-40B4-BE49-F238E27FC236}">
              <a16:creationId xmlns:a16="http://schemas.microsoft.com/office/drawing/2014/main" id="{CF3199EA-D150-4CC6-90A6-3388D4E7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38" name="Picture 1798">
          <a:extLst>
            <a:ext uri="{FF2B5EF4-FFF2-40B4-BE49-F238E27FC236}">
              <a16:creationId xmlns:a16="http://schemas.microsoft.com/office/drawing/2014/main" id="{5133CDFA-FA3D-4D0B-9472-068377E2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39" name="Picture 1798">
          <a:extLst>
            <a:ext uri="{FF2B5EF4-FFF2-40B4-BE49-F238E27FC236}">
              <a16:creationId xmlns:a16="http://schemas.microsoft.com/office/drawing/2014/main" id="{25224C7A-6C86-4787-B702-7526848B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40" name="Picture 1798">
          <a:extLst>
            <a:ext uri="{FF2B5EF4-FFF2-40B4-BE49-F238E27FC236}">
              <a16:creationId xmlns:a16="http://schemas.microsoft.com/office/drawing/2014/main" id="{228758E3-33BF-425C-BDDD-7252A31E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3741" name="Picture 1787">
          <a:extLst>
            <a:ext uri="{FF2B5EF4-FFF2-40B4-BE49-F238E27FC236}">
              <a16:creationId xmlns:a16="http://schemas.microsoft.com/office/drawing/2014/main" id="{FBADCA80-8AF7-4212-BF5C-1C485AA1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42" name="Picture 1798">
          <a:extLst>
            <a:ext uri="{FF2B5EF4-FFF2-40B4-BE49-F238E27FC236}">
              <a16:creationId xmlns:a16="http://schemas.microsoft.com/office/drawing/2014/main" id="{3A741C7F-65BF-4E5B-BEB7-894E3C65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43" name="Picture 1798">
          <a:extLst>
            <a:ext uri="{FF2B5EF4-FFF2-40B4-BE49-F238E27FC236}">
              <a16:creationId xmlns:a16="http://schemas.microsoft.com/office/drawing/2014/main" id="{C6ACC2FD-A7FA-489E-8435-B9E0E11D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19050</xdr:rowOff>
    </xdr:to>
    <xdr:pic>
      <xdr:nvPicPr>
        <xdr:cNvPr id="3744" name="Picture 29235">
          <a:extLst>
            <a:ext uri="{FF2B5EF4-FFF2-40B4-BE49-F238E27FC236}">
              <a16:creationId xmlns:a16="http://schemas.microsoft.com/office/drawing/2014/main" id="{564E0936-93DD-4D24-8682-21A8C7AA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45" name="Picture 1798">
          <a:extLst>
            <a:ext uri="{FF2B5EF4-FFF2-40B4-BE49-F238E27FC236}">
              <a16:creationId xmlns:a16="http://schemas.microsoft.com/office/drawing/2014/main" id="{2F829263-9F03-46A8-8383-6442A4C3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46" name="Picture 1798">
          <a:extLst>
            <a:ext uri="{FF2B5EF4-FFF2-40B4-BE49-F238E27FC236}">
              <a16:creationId xmlns:a16="http://schemas.microsoft.com/office/drawing/2014/main" id="{E036FF82-8237-480D-8258-BDD16A8A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47" name="Picture 1798">
          <a:extLst>
            <a:ext uri="{FF2B5EF4-FFF2-40B4-BE49-F238E27FC236}">
              <a16:creationId xmlns:a16="http://schemas.microsoft.com/office/drawing/2014/main" id="{A0A518A7-9E35-44FB-B55B-61F06BD4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19050</xdr:rowOff>
    </xdr:to>
    <xdr:pic>
      <xdr:nvPicPr>
        <xdr:cNvPr id="3748" name="Picture 29235">
          <a:extLst>
            <a:ext uri="{FF2B5EF4-FFF2-40B4-BE49-F238E27FC236}">
              <a16:creationId xmlns:a16="http://schemas.microsoft.com/office/drawing/2014/main" id="{D7D47369-ACA4-43D0-B6CF-E0FE60B0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49" name="Picture 1798">
          <a:extLst>
            <a:ext uri="{FF2B5EF4-FFF2-40B4-BE49-F238E27FC236}">
              <a16:creationId xmlns:a16="http://schemas.microsoft.com/office/drawing/2014/main" id="{49262B07-54BC-45AB-94D0-D42ACF0D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50" name="Picture 1798">
          <a:extLst>
            <a:ext uri="{FF2B5EF4-FFF2-40B4-BE49-F238E27FC236}">
              <a16:creationId xmlns:a16="http://schemas.microsoft.com/office/drawing/2014/main" id="{EA1C1632-8416-4811-B688-089E29B9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51" name="Picture 1798">
          <a:extLst>
            <a:ext uri="{FF2B5EF4-FFF2-40B4-BE49-F238E27FC236}">
              <a16:creationId xmlns:a16="http://schemas.microsoft.com/office/drawing/2014/main" id="{7A9B03AD-2C7C-402D-878B-8A5A243D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752" name="Picture 1787">
          <a:extLst>
            <a:ext uri="{FF2B5EF4-FFF2-40B4-BE49-F238E27FC236}">
              <a16:creationId xmlns:a16="http://schemas.microsoft.com/office/drawing/2014/main" id="{4CEBC392-B7B5-4D3B-9E57-AEEA86F0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53" name="Picture 1798">
          <a:extLst>
            <a:ext uri="{FF2B5EF4-FFF2-40B4-BE49-F238E27FC236}">
              <a16:creationId xmlns:a16="http://schemas.microsoft.com/office/drawing/2014/main" id="{29F8B0AE-1F2F-40B3-9F01-82244785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54" name="Picture 1798">
          <a:extLst>
            <a:ext uri="{FF2B5EF4-FFF2-40B4-BE49-F238E27FC236}">
              <a16:creationId xmlns:a16="http://schemas.microsoft.com/office/drawing/2014/main" id="{E9BA8735-4C8A-431B-9643-75D8E07E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55" name="Picture 1798">
          <a:extLst>
            <a:ext uri="{FF2B5EF4-FFF2-40B4-BE49-F238E27FC236}">
              <a16:creationId xmlns:a16="http://schemas.microsoft.com/office/drawing/2014/main" id="{94205EDE-B35F-48D6-BB53-FDF43613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56" name="Picture 1798">
          <a:extLst>
            <a:ext uri="{FF2B5EF4-FFF2-40B4-BE49-F238E27FC236}">
              <a16:creationId xmlns:a16="http://schemas.microsoft.com/office/drawing/2014/main" id="{B2F479ED-4014-4371-ACBD-582FB0EA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57" name="Picture 1798">
          <a:extLst>
            <a:ext uri="{FF2B5EF4-FFF2-40B4-BE49-F238E27FC236}">
              <a16:creationId xmlns:a16="http://schemas.microsoft.com/office/drawing/2014/main" id="{AAA1CEC7-F5E9-4CA9-9BA2-C69F72DC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3758" name="Picture 29235">
          <a:extLst>
            <a:ext uri="{FF2B5EF4-FFF2-40B4-BE49-F238E27FC236}">
              <a16:creationId xmlns:a16="http://schemas.microsoft.com/office/drawing/2014/main" id="{86B8647C-1A2F-4247-A20F-05437707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59" name="Picture 1798">
          <a:extLst>
            <a:ext uri="{FF2B5EF4-FFF2-40B4-BE49-F238E27FC236}">
              <a16:creationId xmlns:a16="http://schemas.microsoft.com/office/drawing/2014/main" id="{A3D8D234-9FC0-42F9-81C0-8F5A52E7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60" name="Picture 1798">
          <a:extLst>
            <a:ext uri="{FF2B5EF4-FFF2-40B4-BE49-F238E27FC236}">
              <a16:creationId xmlns:a16="http://schemas.microsoft.com/office/drawing/2014/main" id="{4C4AC12D-9557-4FCD-BEAA-565C8FA4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61" name="Picture 1798">
          <a:extLst>
            <a:ext uri="{FF2B5EF4-FFF2-40B4-BE49-F238E27FC236}">
              <a16:creationId xmlns:a16="http://schemas.microsoft.com/office/drawing/2014/main" id="{9B0287AA-4F64-41A1-A475-4D6E50AF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62" name="Picture 1798">
          <a:extLst>
            <a:ext uri="{FF2B5EF4-FFF2-40B4-BE49-F238E27FC236}">
              <a16:creationId xmlns:a16="http://schemas.microsoft.com/office/drawing/2014/main" id="{6086213B-A1B8-4E86-B134-3E39DFF1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63" name="Picture 1798">
          <a:extLst>
            <a:ext uri="{FF2B5EF4-FFF2-40B4-BE49-F238E27FC236}">
              <a16:creationId xmlns:a16="http://schemas.microsoft.com/office/drawing/2014/main" id="{903648D0-F6DB-4675-8A8C-A5648A0B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64" name="Picture 1798">
          <a:extLst>
            <a:ext uri="{FF2B5EF4-FFF2-40B4-BE49-F238E27FC236}">
              <a16:creationId xmlns:a16="http://schemas.microsoft.com/office/drawing/2014/main" id="{E4442D81-478F-40C7-91D4-2D991C1E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3765" name="Picture 29235">
          <a:extLst>
            <a:ext uri="{FF2B5EF4-FFF2-40B4-BE49-F238E27FC236}">
              <a16:creationId xmlns:a16="http://schemas.microsoft.com/office/drawing/2014/main" id="{2A1C0FC8-88D7-4522-A1FD-205AE07A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66" name="Picture 1798">
          <a:extLst>
            <a:ext uri="{FF2B5EF4-FFF2-40B4-BE49-F238E27FC236}">
              <a16:creationId xmlns:a16="http://schemas.microsoft.com/office/drawing/2014/main" id="{E79A2BDA-77EF-412C-AD06-BE6625E4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67" name="Picture 1798">
          <a:extLst>
            <a:ext uri="{FF2B5EF4-FFF2-40B4-BE49-F238E27FC236}">
              <a16:creationId xmlns:a16="http://schemas.microsoft.com/office/drawing/2014/main" id="{4BD95839-5361-45E4-9545-69A600DD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68" name="Picture 1798">
          <a:extLst>
            <a:ext uri="{FF2B5EF4-FFF2-40B4-BE49-F238E27FC236}">
              <a16:creationId xmlns:a16="http://schemas.microsoft.com/office/drawing/2014/main" id="{7289C9C6-C7D9-4F0A-9C7F-3EFD4C14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69" name="Picture 1798">
          <a:extLst>
            <a:ext uri="{FF2B5EF4-FFF2-40B4-BE49-F238E27FC236}">
              <a16:creationId xmlns:a16="http://schemas.microsoft.com/office/drawing/2014/main" id="{03316F82-C104-4651-A93B-A7E7EC30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70" name="Picture 1798">
          <a:extLst>
            <a:ext uri="{FF2B5EF4-FFF2-40B4-BE49-F238E27FC236}">
              <a16:creationId xmlns:a16="http://schemas.microsoft.com/office/drawing/2014/main" id="{1AD6DB97-4ABD-4044-9E45-7A0037CB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71" name="Picture 1787">
          <a:extLst>
            <a:ext uri="{FF2B5EF4-FFF2-40B4-BE49-F238E27FC236}">
              <a16:creationId xmlns:a16="http://schemas.microsoft.com/office/drawing/2014/main" id="{2C0A0232-AB61-49B6-9283-B7AF0DAC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72" name="Picture 1787">
          <a:extLst>
            <a:ext uri="{FF2B5EF4-FFF2-40B4-BE49-F238E27FC236}">
              <a16:creationId xmlns:a16="http://schemas.microsoft.com/office/drawing/2014/main" id="{0E0972CD-ADC2-4224-8E4C-23B8BB5E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73" name="Picture 4273">
          <a:extLst>
            <a:ext uri="{FF2B5EF4-FFF2-40B4-BE49-F238E27FC236}">
              <a16:creationId xmlns:a16="http://schemas.microsoft.com/office/drawing/2014/main" id="{9C4124C1-3078-4C62-9FC1-3096E478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74" name="Picture 1798">
          <a:extLst>
            <a:ext uri="{FF2B5EF4-FFF2-40B4-BE49-F238E27FC236}">
              <a16:creationId xmlns:a16="http://schemas.microsoft.com/office/drawing/2014/main" id="{98C9B20C-9C69-4F24-8639-E99DC0BC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75" name="Picture 1798">
          <a:extLst>
            <a:ext uri="{FF2B5EF4-FFF2-40B4-BE49-F238E27FC236}">
              <a16:creationId xmlns:a16="http://schemas.microsoft.com/office/drawing/2014/main" id="{D0C7F721-95B9-4984-AB28-DE72F82B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76" name="Picture 1798">
          <a:extLst>
            <a:ext uri="{FF2B5EF4-FFF2-40B4-BE49-F238E27FC236}">
              <a16:creationId xmlns:a16="http://schemas.microsoft.com/office/drawing/2014/main" id="{B96BAC87-3326-42BE-84A5-9ACABA91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77" name="Picture 1798">
          <a:extLst>
            <a:ext uri="{FF2B5EF4-FFF2-40B4-BE49-F238E27FC236}">
              <a16:creationId xmlns:a16="http://schemas.microsoft.com/office/drawing/2014/main" id="{641AD3A7-6F5D-46B5-8A45-3550F1A1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78" name="Picture 1798">
          <a:extLst>
            <a:ext uri="{FF2B5EF4-FFF2-40B4-BE49-F238E27FC236}">
              <a16:creationId xmlns:a16="http://schemas.microsoft.com/office/drawing/2014/main" id="{63318F03-046B-41C6-AACC-76E2CBA1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3779" name="Picture 29235">
          <a:extLst>
            <a:ext uri="{FF2B5EF4-FFF2-40B4-BE49-F238E27FC236}">
              <a16:creationId xmlns:a16="http://schemas.microsoft.com/office/drawing/2014/main" id="{98B2C87C-7C23-45DB-8CCA-5FF1E4D8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80" name="Picture 1798">
          <a:extLst>
            <a:ext uri="{FF2B5EF4-FFF2-40B4-BE49-F238E27FC236}">
              <a16:creationId xmlns:a16="http://schemas.microsoft.com/office/drawing/2014/main" id="{133732E3-40B1-46EB-8E3C-C61B3C84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81" name="Picture 1798">
          <a:extLst>
            <a:ext uri="{FF2B5EF4-FFF2-40B4-BE49-F238E27FC236}">
              <a16:creationId xmlns:a16="http://schemas.microsoft.com/office/drawing/2014/main" id="{81ADB652-7171-4241-BCBF-2DAE4470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82" name="Picture 1798">
          <a:extLst>
            <a:ext uri="{FF2B5EF4-FFF2-40B4-BE49-F238E27FC236}">
              <a16:creationId xmlns:a16="http://schemas.microsoft.com/office/drawing/2014/main" id="{BF62691F-673A-4218-BEE4-940A86AE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3783" name="Picture 29235">
          <a:extLst>
            <a:ext uri="{FF2B5EF4-FFF2-40B4-BE49-F238E27FC236}">
              <a16:creationId xmlns:a16="http://schemas.microsoft.com/office/drawing/2014/main" id="{6718BC5C-B446-4691-A36A-118532B4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84" name="Picture 1798">
          <a:extLst>
            <a:ext uri="{FF2B5EF4-FFF2-40B4-BE49-F238E27FC236}">
              <a16:creationId xmlns:a16="http://schemas.microsoft.com/office/drawing/2014/main" id="{ABB879C2-8066-4CC8-B546-1937363A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85" name="Picture 1798">
          <a:extLst>
            <a:ext uri="{FF2B5EF4-FFF2-40B4-BE49-F238E27FC236}">
              <a16:creationId xmlns:a16="http://schemas.microsoft.com/office/drawing/2014/main" id="{C3ACBFBB-DAFD-4B80-A08F-C74267E9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86" name="Picture 1798">
          <a:extLst>
            <a:ext uri="{FF2B5EF4-FFF2-40B4-BE49-F238E27FC236}">
              <a16:creationId xmlns:a16="http://schemas.microsoft.com/office/drawing/2014/main" id="{E40DEA12-FE9F-4AF5-A8AB-438FDCC9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3787" name="Picture 29235">
          <a:extLst>
            <a:ext uri="{FF2B5EF4-FFF2-40B4-BE49-F238E27FC236}">
              <a16:creationId xmlns:a16="http://schemas.microsoft.com/office/drawing/2014/main" id="{30EF82BE-C5E7-4D90-BC7D-DB25A399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88" name="Picture 1798">
          <a:extLst>
            <a:ext uri="{FF2B5EF4-FFF2-40B4-BE49-F238E27FC236}">
              <a16:creationId xmlns:a16="http://schemas.microsoft.com/office/drawing/2014/main" id="{4AD455A4-5471-4465-ABEF-B2C33170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89" name="Picture 1798">
          <a:extLst>
            <a:ext uri="{FF2B5EF4-FFF2-40B4-BE49-F238E27FC236}">
              <a16:creationId xmlns:a16="http://schemas.microsoft.com/office/drawing/2014/main" id="{0D6E8D35-DBD9-4FC6-8C8B-5AB84C82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90" name="Picture 1798">
          <a:extLst>
            <a:ext uri="{FF2B5EF4-FFF2-40B4-BE49-F238E27FC236}">
              <a16:creationId xmlns:a16="http://schemas.microsoft.com/office/drawing/2014/main" id="{F15EF56C-5996-43F0-AF37-AF367B59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3791" name="Picture 29235">
          <a:extLst>
            <a:ext uri="{FF2B5EF4-FFF2-40B4-BE49-F238E27FC236}">
              <a16:creationId xmlns:a16="http://schemas.microsoft.com/office/drawing/2014/main" id="{AEBF2C29-B8EE-4308-B98D-4B23A2FA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92" name="Picture 1798">
          <a:extLst>
            <a:ext uri="{FF2B5EF4-FFF2-40B4-BE49-F238E27FC236}">
              <a16:creationId xmlns:a16="http://schemas.microsoft.com/office/drawing/2014/main" id="{7D4DDB3D-E910-4361-97F5-9CED93C3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93" name="Picture 1798">
          <a:extLst>
            <a:ext uri="{FF2B5EF4-FFF2-40B4-BE49-F238E27FC236}">
              <a16:creationId xmlns:a16="http://schemas.microsoft.com/office/drawing/2014/main" id="{AB9ED50B-DBC6-4631-B162-F1D240FA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94" name="Picture 1798">
          <a:extLst>
            <a:ext uri="{FF2B5EF4-FFF2-40B4-BE49-F238E27FC236}">
              <a16:creationId xmlns:a16="http://schemas.microsoft.com/office/drawing/2014/main" id="{1CB825CE-BB57-47A6-8E87-7158F0BC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95" name="Picture 1787">
          <a:extLst>
            <a:ext uri="{FF2B5EF4-FFF2-40B4-BE49-F238E27FC236}">
              <a16:creationId xmlns:a16="http://schemas.microsoft.com/office/drawing/2014/main" id="{70505846-E0F9-43BE-B82A-19C5B43A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796" name="Picture 1787">
          <a:extLst>
            <a:ext uri="{FF2B5EF4-FFF2-40B4-BE49-F238E27FC236}">
              <a16:creationId xmlns:a16="http://schemas.microsoft.com/office/drawing/2014/main" id="{67A7C2E2-9636-4F94-9F51-257D5810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97" name="Picture 1798">
          <a:extLst>
            <a:ext uri="{FF2B5EF4-FFF2-40B4-BE49-F238E27FC236}">
              <a16:creationId xmlns:a16="http://schemas.microsoft.com/office/drawing/2014/main" id="{CFF9FE3B-CA50-4B3C-A428-67FA20FB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798" name="Picture 1798">
          <a:extLst>
            <a:ext uri="{FF2B5EF4-FFF2-40B4-BE49-F238E27FC236}">
              <a16:creationId xmlns:a16="http://schemas.microsoft.com/office/drawing/2014/main" id="{4F6456B5-9662-4FC9-82D1-1FCC9D5D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3799" name="Picture 29235">
          <a:extLst>
            <a:ext uri="{FF2B5EF4-FFF2-40B4-BE49-F238E27FC236}">
              <a16:creationId xmlns:a16="http://schemas.microsoft.com/office/drawing/2014/main" id="{4127456D-66E3-4D1F-85C3-3C2928F4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800" name="Picture 1798">
          <a:extLst>
            <a:ext uri="{FF2B5EF4-FFF2-40B4-BE49-F238E27FC236}">
              <a16:creationId xmlns:a16="http://schemas.microsoft.com/office/drawing/2014/main" id="{2A232CDC-0FB1-409E-BA26-958F6432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801" name="Picture 1798">
          <a:extLst>
            <a:ext uri="{FF2B5EF4-FFF2-40B4-BE49-F238E27FC236}">
              <a16:creationId xmlns:a16="http://schemas.microsoft.com/office/drawing/2014/main" id="{4EF12DA3-001A-4BEC-8BD1-FD4BF69A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802" name="Picture 1798">
          <a:extLst>
            <a:ext uri="{FF2B5EF4-FFF2-40B4-BE49-F238E27FC236}">
              <a16:creationId xmlns:a16="http://schemas.microsoft.com/office/drawing/2014/main" id="{154E004E-915E-441A-A51C-AD1ADBAA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19050</xdr:rowOff>
    </xdr:to>
    <xdr:pic>
      <xdr:nvPicPr>
        <xdr:cNvPr id="3803" name="Picture 29235">
          <a:extLst>
            <a:ext uri="{FF2B5EF4-FFF2-40B4-BE49-F238E27FC236}">
              <a16:creationId xmlns:a16="http://schemas.microsoft.com/office/drawing/2014/main" id="{47B4BC59-CF06-42B2-9BBB-9C605AD9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804" name="Picture 1798">
          <a:extLst>
            <a:ext uri="{FF2B5EF4-FFF2-40B4-BE49-F238E27FC236}">
              <a16:creationId xmlns:a16="http://schemas.microsoft.com/office/drawing/2014/main" id="{71FDC6EC-1AAD-41C8-9A0F-2D546602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805" name="Picture 1798">
          <a:extLst>
            <a:ext uri="{FF2B5EF4-FFF2-40B4-BE49-F238E27FC236}">
              <a16:creationId xmlns:a16="http://schemas.microsoft.com/office/drawing/2014/main" id="{442A3F03-F0FF-412A-9D38-DAB5BDD3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806" name="Picture 1798">
          <a:extLst>
            <a:ext uri="{FF2B5EF4-FFF2-40B4-BE49-F238E27FC236}">
              <a16:creationId xmlns:a16="http://schemas.microsoft.com/office/drawing/2014/main" id="{56EE05F6-42DA-42E9-B039-526852A7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807" name="Picture 1787">
          <a:extLst>
            <a:ext uri="{FF2B5EF4-FFF2-40B4-BE49-F238E27FC236}">
              <a16:creationId xmlns:a16="http://schemas.microsoft.com/office/drawing/2014/main" id="{2A946D22-2EE5-43ED-B904-31D1A6D4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08" name="Picture 1798">
          <a:extLst>
            <a:ext uri="{FF2B5EF4-FFF2-40B4-BE49-F238E27FC236}">
              <a16:creationId xmlns:a16="http://schemas.microsoft.com/office/drawing/2014/main" id="{598C2D3B-BA2D-495A-A359-8298A449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09" name="Picture 1798">
          <a:extLst>
            <a:ext uri="{FF2B5EF4-FFF2-40B4-BE49-F238E27FC236}">
              <a16:creationId xmlns:a16="http://schemas.microsoft.com/office/drawing/2014/main" id="{E88D3102-6CCB-4E7F-A88E-24D0340E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3810" name="Picture 29235">
          <a:extLst>
            <a:ext uri="{FF2B5EF4-FFF2-40B4-BE49-F238E27FC236}">
              <a16:creationId xmlns:a16="http://schemas.microsoft.com/office/drawing/2014/main" id="{FA86422D-C2E3-4E5C-8CDD-8D156502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11" name="Picture 1798">
          <a:extLst>
            <a:ext uri="{FF2B5EF4-FFF2-40B4-BE49-F238E27FC236}">
              <a16:creationId xmlns:a16="http://schemas.microsoft.com/office/drawing/2014/main" id="{225DB855-D0AE-44D5-A679-C39C5619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12" name="Picture 1798">
          <a:extLst>
            <a:ext uri="{FF2B5EF4-FFF2-40B4-BE49-F238E27FC236}">
              <a16:creationId xmlns:a16="http://schemas.microsoft.com/office/drawing/2014/main" id="{C4AE7E7B-E248-4009-8D25-05D441A0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13" name="Picture 1798">
          <a:extLst>
            <a:ext uri="{FF2B5EF4-FFF2-40B4-BE49-F238E27FC236}">
              <a16:creationId xmlns:a16="http://schemas.microsoft.com/office/drawing/2014/main" id="{341CE8E9-0969-4524-852B-CD18F816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19050</xdr:rowOff>
    </xdr:to>
    <xdr:pic>
      <xdr:nvPicPr>
        <xdr:cNvPr id="3814" name="Picture 29235">
          <a:extLst>
            <a:ext uri="{FF2B5EF4-FFF2-40B4-BE49-F238E27FC236}">
              <a16:creationId xmlns:a16="http://schemas.microsoft.com/office/drawing/2014/main" id="{99878DAE-A691-4600-A4D5-62912057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15" name="Picture 1798">
          <a:extLst>
            <a:ext uri="{FF2B5EF4-FFF2-40B4-BE49-F238E27FC236}">
              <a16:creationId xmlns:a16="http://schemas.microsoft.com/office/drawing/2014/main" id="{753718AE-F540-4464-ACEA-43001390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16" name="Picture 1798">
          <a:extLst>
            <a:ext uri="{FF2B5EF4-FFF2-40B4-BE49-F238E27FC236}">
              <a16:creationId xmlns:a16="http://schemas.microsoft.com/office/drawing/2014/main" id="{F9B4CBA5-8A01-4BEF-90F3-F151D21F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17" name="Picture 1798">
          <a:extLst>
            <a:ext uri="{FF2B5EF4-FFF2-40B4-BE49-F238E27FC236}">
              <a16:creationId xmlns:a16="http://schemas.microsoft.com/office/drawing/2014/main" id="{BC69B990-B0DD-4684-A9D5-008417DA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818" name="Picture 1787">
          <a:extLst>
            <a:ext uri="{FF2B5EF4-FFF2-40B4-BE49-F238E27FC236}">
              <a16:creationId xmlns:a16="http://schemas.microsoft.com/office/drawing/2014/main" id="{A3AC69B6-2F9D-4AD0-963C-7596F7B8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19" name="Picture 1798">
          <a:extLst>
            <a:ext uri="{FF2B5EF4-FFF2-40B4-BE49-F238E27FC236}">
              <a16:creationId xmlns:a16="http://schemas.microsoft.com/office/drawing/2014/main" id="{6FB882C1-7AB7-401E-A0BD-3A0AE53D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20" name="Picture 1798">
          <a:extLst>
            <a:ext uri="{FF2B5EF4-FFF2-40B4-BE49-F238E27FC236}">
              <a16:creationId xmlns:a16="http://schemas.microsoft.com/office/drawing/2014/main" id="{D3DF542A-A4F8-4647-AEC0-C2156228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21" name="Picture 1798">
          <a:extLst>
            <a:ext uri="{FF2B5EF4-FFF2-40B4-BE49-F238E27FC236}">
              <a16:creationId xmlns:a16="http://schemas.microsoft.com/office/drawing/2014/main" id="{CABA4C7A-F61D-4272-94A9-386B2B07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22" name="Picture 1798">
          <a:extLst>
            <a:ext uri="{FF2B5EF4-FFF2-40B4-BE49-F238E27FC236}">
              <a16:creationId xmlns:a16="http://schemas.microsoft.com/office/drawing/2014/main" id="{F44DAA46-BB46-4D98-A3AA-C2971759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23" name="Picture 1798">
          <a:extLst>
            <a:ext uri="{FF2B5EF4-FFF2-40B4-BE49-F238E27FC236}">
              <a16:creationId xmlns:a16="http://schemas.microsoft.com/office/drawing/2014/main" id="{8B118082-EBB0-48D2-82CA-8C66CD7D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3824" name="Picture 29235">
          <a:extLst>
            <a:ext uri="{FF2B5EF4-FFF2-40B4-BE49-F238E27FC236}">
              <a16:creationId xmlns:a16="http://schemas.microsoft.com/office/drawing/2014/main" id="{F4D8B0C5-65D4-4C8A-8222-3ADBA271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25" name="Picture 1798">
          <a:extLst>
            <a:ext uri="{FF2B5EF4-FFF2-40B4-BE49-F238E27FC236}">
              <a16:creationId xmlns:a16="http://schemas.microsoft.com/office/drawing/2014/main" id="{EA954AB2-FBFE-49D8-A652-F705BB30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26" name="Picture 1798">
          <a:extLst>
            <a:ext uri="{FF2B5EF4-FFF2-40B4-BE49-F238E27FC236}">
              <a16:creationId xmlns:a16="http://schemas.microsoft.com/office/drawing/2014/main" id="{DE6D4E10-86B6-49BD-9922-6F55E745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27" name="Picture 1798">
          <a:extLst>
            <a:ext uri="{FF2B5EF4-FFF2-40B4-BE49-F238E27FC236}">
              <a16:creationId xmlns:a16="http://schemas.microsoft.com/office/drawing/2014/main" id="{AAAD587E-BC5B-48CA-926D-979B897B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28" name="Picture 1798">
          <a:extLst>
            <a:ext uri="{FF2B5EF4-FFF2-40B4-BE49-F238E27FC236}">
              <a16:creationId xmlns:a16="http://schemas.microsoft.com/office/drawing/2014/main" id="{EEEE1DBA-8570-4AA6-A8F1-FFF84B34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29" name="Picture 1798">
          <a:extLst>
            <a:ext uri="{FF2B5EF4-FFF2-40B4-BE49-F238E27FC236}">
              <a16:creationId xmlns:a16="http://schemas.microsoft.com/office/drawing/2014/main" id="{7949FED5-FE4D-4584-90E8-6424D07A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30" name="Picture 1798">
          <a:extLst>
            <a:ext uri="{FF2B5EF4-FFF2-40B4-BE49-F238E27FC236}">
              <a16:creationId xmlns:a16="http://schemas.microsoft.com/office/drawing/2014/main" id="{89582229-4F12-4B5A-95BF-FACEA36D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3831" name="Picture 29235">
          <a:extLst>
            <a:ext uri="{FF2B5EF4-FFF2-40B4-BE49-F238E27FC236}">
              <a16:creationId xmlns:a16="http://schemas.microsoft.com/office/drawing/2014/main" id="{411973F9-55C1-4A5C-B6F2-EC523A11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32" name="Picture 1798">
          <a:extLst>
            <a:ext uri="{FF2B5EF4-FFF2-40B4-BE49-F238E27FC236}">
              <a16:creationId xmlns:a16="http://schemas.microsoft.com/office/drawing/2014/main" id="{E837A2EF-9611-42B6-B6B7-C1939D37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33" name="Picture 1798">
          <a:extLst>
            <a:ext uri="{FF2B5EF4-FFF2-40B4-BE49-F238E27FC236}">
              <a16:creationId xmlns:a16="http://schemas.microsoft.com/office/drawing/2014/main" id="{526CB230-7790-4886-A709-6F10C851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34" name="Picture 1798">
          <a:extLst>
            <a:ext uri="{FF2B5EF4-FFF2-40B4-BE49-F238E27FC236}">
              <a16:creationId xmlns:a16="http://schemas.microsoft.com/office/drawing/2014/main" id="{4EFF5D66-4464-424D-82A9-A26E1D49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35" name="Picture 1798">
          <a:extLst>
            <a:ext uri="{FF2B5EF4-FFF2-40B4-BE49-F238E27FC236}">
              <a16:creationId xmlns:a16="http://schemas.microsoft.com/office/drawing/2014/main" id="{129A5C84-6D28-4C77-8AD8-98D66485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36" name="Picture 1798">
          <a:extLst>
            <a:ext uri="{FF2B5EF4-FFF2-40B4-BE49-F238E27FC236}">
              <a16:creationId xmlns:a16="http://schemas.microsoft.com/office/drawing/2014/main" id="{2D9E4D3C-C65F-4717-AA3C-B524A605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37" name="Picture 1787">
          <a:extLst>
            <a:ext uri="{FF2B5EF4-FFF2-40B4-BE49-F238E27FC236}">
              <a16:creationId xmlns:a16="http://schemas.microsoft.com/office/drawing/2014/main" id="{5B83FB09-83B3-4A8F-98B2-F65DB204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38" name="Picture 1787">
          <a:extLst>
            <a:ext uri="{FF2B5EF4-FFF2-40B4-BE49-F238E27FC236}">
              <a16:creationId xmlns:a16="http://schemas.microsoft.com/office/drawing/2014/main" id="{0E46D765-C879-4496-8A5F-F5C476C9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39" name="Picture 4273">
          <a:extLst>
            <a:ext uri="{FF2B5EF4-FFF2-40B4-BE49-F238E27FC236}">
              <a16:creationId xmlns:a16="http://schemas.microsoft.com/office/drawing/2014/main" id="{FFF4103B-DC56-4368-9148-752AA846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40" name="Picture 1798">
          <a:extLst>
            <a:ext uri="{FF2B5EF4-FFF2-40B4-BE49-F238E27FC236}">
              <a16:creationId xmlns:a16="http://schemas.microsoft.com/office/drawing/2014/main" id="{B72BCAEF-4A95-41C6-87FE-5CA01336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41" name="Picture 1798">
          <a:extLst>
            <a:ext uri="{FF2B5EF4-FFF2-40B4-BE49-F238E27FC236}">
              <a16:creationId xmlns:a16="http://schemas.microsoft.com/office/drawing/2014/main" id="{F54EE121-03DA-4889-BCDC-579B77F5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42" name="Picture 1798">
          <a:extLst>
            <a:ext uri="{FF2B5EF4-FFF2-40B4-BE49-F238E27FC236}">
              <a16:creationId xmlns:a16="http://schemas.microsoft.com/office/drawing/2014/main" id="{CCECA56D-067D-46FF-A621-905CE6E0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43" name="Picture 1798">
          <a:extLst>
            <a:ext uri="{FF2B5EF4-FFF2-40B4-BE49-F238E27FC236}">
              <a16:creationId xmlns:a16="http://schemas.microsoft.com/office/drawing/2014/main" id="{74C8B3C9-6F9F-4FD4-A8B3-574375D7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44" name="Picture 1798">
          <a:extLst>
            <a:ext uri="{FF2B5EF4-FFF2-40B4-BE49-F238E27FC236}">
              <a16:creationId xmlns:a16="http://schemas.microsoft.com/office/drawing/2014/main" id="{E77FF489-C943-4516-B51E-AB85DD0B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3845" name="Picture 29235">
          <a:extLst>
            <a:ext uri="{FF2B5EF4-FFF2-40B4-BE49-F238E27FC236}">
              <a16:creationId xmlns:a16="http://schemas.microsoft.com/office/drawing/2014/main" id="{4FDB5708-2278-44C8-9562-4088FDE5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46" name="Picture 1798">
          <a:extLst>
            <a:ext uri="{FF2B5EF4-FFF2-40B4-BE49-F238E27FC236}">
              <a16:creationId xmlns:a16="http://schemas.microsoft.com/office/drawing/2014/main" id="{1DA806AE-7411-405F-96BF-47D24FBF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47" name="Picture 1798">
          <a:extLst>
            <a:ext uri="{FF2B5EF4-FFF2-40B4-BE49-F238E27FC236}">
              <a16:creationId xmlns:a16="http://schemas.microsoft.com/office/drawing/2014/main" id="{7C056240-64C1-4B61-8F8D-557C4098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48" name="Picture 1798">
          <a:extLst>
            <a:ext uri="{FF2B5EF4-FFF2-40B4-BE49-F238E27FC236}">
              <a16:creationId xmlns:a16="http://schemas.microsoft.com/office/drawing/2014/main" id="{3CA4EFF7-9902-4D9C-83D6-F92062B4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19050</xdr:rowOff>
    </xdr:to>
    <xdr:pic>
      <xdr:nvPicPr>
        <xdr:cNvPr id="3849" name="Picture 29235">
          <a:extLst>
            <a:ext uri="{FF2B5EF4-FFF2-40B4-BE49-F238E27FC236}">
              <a16:creationId xmlns:a16="http://schemas.microsoft.com/office/drawing/2014/main" id="{F6CACF47-1CEE-4E65-90B8-379EA4B9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50" name="Picture 1798">
          <a:extLst>
            <a:ext uri="{FF2B5EF4-FFF2-40B4-BE49-F238E27FC236}">
              <a16:creationId xmlns:a16="http://schemas.microsoft.com/office/drawing/2014/main" id="{D72542E0-04CD-44A1-9FE4-D2EC4158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51" name="Picture 1798">
          <a:extLst>
            <a:ext uri="{FF2B5EF4-FFF2-40B4-BE49-F238E27FC236}">
              <a16:creationId xmlns:a16="http://schemas.microsoft.com/office/drawing/2014/main" id="{0646B1A9-9936-49D8-8004-C13FD4AA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52" name="Picture 1798">
          <a:extLst>
            <a:ext uri="{FF2B5EF4-FFF2-40B4-BE49-F238E27FC236}">
              <a16:creationId xmlns:a16="http://schemas.microsoft.com/office/drawing/2014/main" id="{3F36593C-FDC9-436B-AE24-342E838D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3853" name="Picture 29235">
          <a:extLst>
            <a:ext uri="{FF2B5EF4-FFF2-40B4-BE49-F238E27FC236}">
              <a16:creationId xmlns:a16="http://schemas.microsoft.com/office/drawing/2014/main" id="{648DA3C8-4B7A-48A8-99BB-BD467704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54" name="Picture 1798">
          <a:extLst>
            <a:ext uri="{FF2B5EF4-FFF2-40B4-BE49-F238E27FC236}">
              <a16:creationId xmlns:a16="http://schemas.microsoft.com/office/drawing/2014/main" id="{F2302A59-9DD2-48E5-BE51-A7D31016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55" name="Picture 1798">
          <a:extLst>
            <a:ext uri="{FF2B5EF4-FFF2-40B4-BE49-F238E27FC236}">
              <a16:creationId xmlns:a16="http://schemas.microsoft.com/office/drawing/2014/main" id="{8BE2880A-D291-4CEA-BE97-2EDC22DF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56" name="Picture 1798">
          <a:extLst>
            <a:ext uri="{FF2B5EF4-FFF2-40B4-BE49-F238E27FC236}">
              <a16:creationId xmlns:a16="http://schemas.microsoft.com/office/drawing/2014/main" id="{3D88DB23-2D1D-4ABD-925E-B42E91AB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19050</xdr:rowOff>
    </xdr:to>
    <xdr:pic>
      <xdr:nvPicPr>
        <xdr:cNvPr id="3857" name="Picture 29235">
          <a:extLst>
            <a:ext uri="{FF2B5EF4-FFF2-40B4-BE49-F238E27FC236}">
              <a16:creationId xmlns:a16="http://schemas.microsoft.com/office/drawing/2014/main" id="{3C893613-5222-4811-A421-58C403B0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58" name="Picture 1798">
          <a:extLst>
            <a:ext uri="{FF2B5EF4-FFF2-40B4-BE49-F238E27FC236}">
              <a16:creationId xmlns:a16="http://schemas.microsoft.com/office/drawing/2014/main" id="{480F9CB1-7025-487E-A42B-2E12EF4C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59" name="Picture 1798">
          <a:extLst>
            <a:ext uri="{FF2B5EF4-FFF2-40B4-BE49-F238E27FC236}">
              <a16:creationId xmlns:a16="http://schemas.microsoft.com/office/drawing/2014/main" id="{028E58EC-4E99-44E5-9F51-DE66189F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60" name="Picture 1798">
          <a:extLst>
            <a:ext uri="{FF2B5EF4-FFF2-40B4-BE49-F238E27FC236}">
              <a16:creationId xmlns:a16="http://schemas.microsoft.com/office/drawing/2014/main" id="{2149CAAF-5E31-4365-AAA9-90AFBE7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61" name="Picture 1787">
          <a:extLst>
            <a:ext uri="{FF2B5EF4-FFF2-40B4-BE49-F238E27FC236}">
              <a16:creationId xmlns:a16="http://schemas.microsoft.com/office/drawing/2014/main" id="{308D54FA-E453-4525-AD88-0A740FCE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62" name="Picture 1787">
          <a:extLst>
            <a:ext uri="{FF2B5EF4-FFF2-40B4-BE49-F238E27FC236}">
              <a16:creationId xmlns:a16="http://schemas.microsoft.com/office/drawing/2014/main" id="{0A969F60-7349-400C-8D69-235FABFE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63" name="Picture 1798">
          <a:extLst>
            <a:ext uri="{FF2B5EF4-FFF2-40B4-BE49-F238E27FC236}">
              <a16:creationId xmlns:a16="http://schemas.microsoft.com/office/drawing/2014/main" id="{9836DB12-82E1-47A6-B570-0C0C80A9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64" name="Picture 1798">
          <a:extLst>
            <a:ext uri="{FF2B5EF4-FFF2-40B4-BE49-F238E27FC236}">
              <a16:creationId xmlns:a16="http://schemas.microsoft.com/office/drawing/2014/main" id="{2CD240F3-A4B9-4BCC-893E-9F1C884B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3865" name="Picture 29235">
          <a:extLst>
            <a:ext uri="{FF2B5EF4-FFF2-40B4-BE49-F238E27FC236}">
              <a16:creationId xmlns:a16="http://schemas.microsoft.com/office/drawing/2014/main" id="{08938687-658A-40C4-A5C2-DE367F0D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66" name="Picture 1798">
          <a:extLst>
            <a:ext uri="{FF2B5EF4-FFF2-40B4-BE49-F238E27FC236}">
              <a16:creationId xmlns:a16="http://schemas.microsoft.com/office/drawing/2014/main" id="{A9E008DB-30E6-489A-AC62-61D55F40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67" name="Picture 1798">
          <a:extLst>
            <a:ext uri="{FF2B5EF4-FFF2-40B4-BE49-F238E27FC236}">
              <a16:creationId xmlns:a16="http://schemas.microsoft.com/office/drawing/2014/main" id="{C2C0EAA9-4A7B-4BE6-BBA0-6E5ADCB1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68" name="Picture 1798">
          <a:extLst>
            <a:ext uri="{FF2B5EF4-FFF2-40B4-BE49-F238E27FC236}">
              <a16:creationId xmlns:a16="http://schemas.microsoft.com/office/drawing/2014/main" id="{ED3468D1-1035-463B-A284-6E92FCB3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19050</xdr:rowOff>
    </xdr:to>
    <xdr:pic>
      <xdr:nvPicPr>
        <xdr:cNvPr id="3869" name="Picture 29235">
          <a:extLst>
            <a:ext uri="{FF2B5EF4-FFF2-40B4-BE49-F238E27FC236}">
              <a16:creationId xmlns:a16="http://schemas.microsoft.com/office/drawing/2014/main" id="{3B2B0530-2FD7-4349-BDEF-2FE15FDB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70" name="Picture 1798">
          <a:extLst>
            <a:ext uri="{FF2B5EF4-FFF2-40B4-BE49-F238E27FC236}">
              <a16:creationId xmlns:a16="http://schemas.microsoft.com/office/drawing/2014/main" id="{8A554DAA-DEB3-4DC0-973F-B98279E8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71" name="Picture 1798">
          <a:extLst>
            <a:ext uri="{FF2B5EF4-FFF2-40B4-BE49-F238E27FC236}">
              <a16:creationId xmlns:a16="http://schemas.microsoft.com/office/drawing/2014/main" id="{7ABF97B6-3407-41BB-9140-76ACD8F2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72" name="Picture 1798">
          <a:extLst>
            <a:ext uri="{FF2B5EF4-FFF2-40B4-BE49-F238E27FC236}">
              <a16:creationId xmlns:a16="http://schemas.microsoft.com/office/drawing/2014/main" id="{9472BAE6-918B-4CEC-9B74-60688244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3873" name="Picture 1787">
          <a:extLst>
            <a:ext uri="{FF2B5EF4-FFF2-40B4-BE49-F238E27FC236}">
              <a16:creationId xmlns:a16="http://schemas.microsoft.com/office/drawing/2014/main" id="{A8E6396F-3020-4381-98A4-5BFDFAB0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74" name="Picture 1798">
          <a:extLst>
            <a:ext uri="{FF2B5EF4-FFF2-40B4-BE49-F238E27FC236}">
              <a16:creationId xmlns:a16="http://schemas.microsoft.com/office/drawing/2014/main" id="{45254F1D-CEC2-4093-963E-98A55695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75" name="Picture 1798">
          <a:extLst>
            <a:ext uri="{FF2B5EF4-FFF2-40B4-BE49-F238E27FC236}">
              <a16:creationId xmlns:a16="http://schemas.microsoft.com/office/drawing/2014/main" id="{50119F02-74F1-40C3-B700-7F2BE3DA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19050</xdr:rowOff>
    </xdr:to>
    <xdr:pic>
      <xdr:nvPicPr>
        <xdr:cNvPr id="3876" name="Picture 29235">
          <a:extLst>
            <a:ext uri="{FF2B5EF4-FFF2-40B4-BE49-F238E27FC236}">
              <a16:creationId xmlns:a16="http://schemas.microsoft.com/office/drawing/2014/main" id="{69AB2FE7-7950-4282-9132-32AAD141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77" name="Picture 1798">
          <a:extLst>
            <a:ext uri="{FF2B5EF4-FFF2-40B4-BE49-F238E27FC236}">
              <a16:creationId xmlns:a16="http://schemas.microsoft.com/office/drawing/2014/main" id="{7731B8EC-87F0-45D9-8F01-B33F6A2C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78" name="Picture 1798">
          <a:extLst>
            <a:ext uri="{FF2B5EF4-FFF2-40B4-BE49-F238E27FC236}">
              <a16:creationId xmlns:a16="http://schemas.microsoft.com/office/drawing/2014/main" id="{F8D758F9-7156-429F-9032-378998A4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79" name="Picture 1798">
          <a:extLst>
            <a:ext uri="{FF2B5EF4-FFF2-40B4-BE49-F238E27FC236}">
              <a16:creationId xmlns:a16="http://schemas.microsoft.com/office/drawing/2014/main" id="{8E59F886-B967-4546-9837-D0CA197E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19050</xdr:rowOff>
    </xdr:to>
    <xdr:pic>
      <xdr:nvPicPr>
        <xdr:cNvPr id="3880" name="Picture 29235">
          <a:extLst>
            <a:ext uri="{FF2B5EF4-FFF2-40B4-BE49-F238E27FC236}">
              <a16:creationId xmlns:a16="http://schemas.microsoft.com/office/drawing/2014/main" id="{084C8C33-1BB1-4174-BEFA-6CD0ACE4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81" name="Picture 1798">
          <a:extLst>
            <a:ext uri="{FF2B5EF4-FFF2-40B4-BE49-F238E27FC236}">
              <a16:creationId xmlns:a16="http://schemas.microsoft.com/office/drawing/2014/main" id="{8E2339F1-1032-4470-A9D4-ED15B45B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82" name="Picture 1798">
          <a:extLst>
            <a:ext uri="{FF2B5EF4-FFF2-40B4-BE49-F238E27FC236}">
              <a16:creationId xmlns:a16="http://schemas.microsoft.com/office/drawing/2014/main" id="{304C0CC2-A2FC-4201-82A7-EF8EF8C8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83" name="Picture 1798">
          <a:extLst>
            <a:ext uri="{FF2B5EF4-FFF2-40B4-BE49-F238E27FC236}">
              <a16:creationId xmlns:a16="http://schemas.microsoft.com/office/drawing/2014/main" id="{ED3FB973-7407-46F3-A12A-4F9E0054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884" name="Picture 1787">
          <a:extLst>
            <a:ext uri="{FF2B5EF4-FFF2-40B4-BE49-F238E27FC236}">
              <a16:creationId xmlns:a16="http://schemas.microsoft.com/office/drawing/2014/main" id="{698E90F7-8074-4299-B05E-198C0049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885" name="Picture 1798">
          <a:extLst>
            <a:ext uri="{FF2B5EF4-FFF2-40B4-BE49-F238E27FC236}">
              <a16:creationId xmlns:a16="http://schemas.microsoft.com/office/drawing/2014/main" id="{E7964E66-8BEB-4F47-A43A-A11A568D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886" name="Picture 1798">
          <a:extLst>
            <a:ext uri="{FF2B5EF4-FFF2-40B4-BE49-F238E27FC236}">
              <a16:creationId xmlns:a16="http://schemas.microsoft.com/office/drawing/2014/main" id="{B8A102A1-FDA2-4D70-8E7F-4B8A4E8A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887" name="Picture 1798">
          <a:extLst>
            <a:ext uri="{FF2B5EF4-FFF2-40B4-BE49-F238E27FC236}">
              <a16:creationId xmlns:a16="http://schemas.microsoft.com/office/drawing/2014/main" id="{F1372512-1659-4B89-A4E0-A54EAFA1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888" name="Picture 1798">
          <a:extLst>
            <a:ext uri="{FF2B5EF4-FFF2-40B4-BE49-F238E27FC236}">
              <a16:creationId xmlns:a16="http://schemas.microsoft.com/office/drawing/2014/main" id="{0AAFC3AC-4711-4FAD-974B-4D91703F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889" name="Picture 1798">
          <a:extLst>
            <a:ext uri="{FF2B5EF4-FFF2-40B4-BE49-F238E27FC236}">
              <a16:creationId xmlns:a16="http://schemas.microsoft.com/office/drawing/2014/main" id="{A4A3AFD4-6B59-4F67-B703-AC143A8A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3890" name="Picture 29235">
          <a:extLst>
            <a:ext uri="{FF2B5EF4-FFF2-40B4-BE49-F238E27FC236}">
              <a16:creationId xmlns:a16="http://schemas.microsoft.com/office/drawing/2014/main" id="{4175522C-17FD-4951-9A0A-DF61AD22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891" name="Picture 1798">
          <a:extLst>
            <a:ext uri="{FF2B5EF4-FFF2-40B4-BE49-F238E27FC236}">
              <a16:creationId xmlns:a16="http://schemas.microsoft.com/office/drawing/2014/main" id="{0E3A9062-A707-4141-86B7-119265C1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892" name="Picture 1798">
          <a:extLst>
            <a:ext uri="{FF2B5EF4-FFF2-40B4-BE49-F238E27FC236}">
              <a16:creationId xmlns:a16="http://schemas.microsoft.com/office/drawing/2014/main" id="{76EA50F6-B69E-4548-A81D-BFB13008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893" name="Picture 1798">
          <a:extLst>
            <a:ext uri="{FF2B5EF4-FFF2-40B4-BE49-F238E27FC236}">
              <a16:creationId xmlns:a16="http://schemas.microsoft.com/office/drawing/2014/main" id="{B137C04C-E5C0-4812-942B-C635BEEA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894" name="Picture 1798">
          <a:extLst>
            <a:ext uri="{FF2B5EF4-FFF2-40B4-BE49-F238E27FC236}">
              <a16:creationId xmlns:a16="http://schemas.microsoft.com/office/drawing/2014/main" id="{F8AEB45E-7288-49F9-9E7E-9923445F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895" name="Picture 1798">
          <a:extLst>
            <a:ext uri="{FF2B5EF4-FFF2-40B4-BE49-F238E27FC236}">
              <a16:creationId xmlns:a16="http://schemas.microsoft.com/office/drawing/2014/main" id="{E86CEF99-E4C7-45E4-934E-CF19B54A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896" name="Picture 1798">
          <a:extLst>
            <a:ext uri="{FF2B5EF4-FFF2-40B4-BE49-F238E27FC236}">
              <a16:creationId xmlns:a16="http://schemas.microsoft.com/office/drawing/2014/main" id="{C42468A9-D998-4419-A840-4A11F72F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3897" name="Picture 29235">
          <a:extLst>
            <a:ext uri="{FF2B5EF4-FFF2-40B4-BE49-F238E27FC236}">
              <a16:creationId xmlns:a16="http://schemas.microsoft.com/office/drawing/2014/main" id="{3775814D-C590-49B7-AD8E-52D32EA5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898" name="Picture 1798">
          <a:extLst>
            <a:ext uri="{FF2B5EF4-FFF2-40B4-BE49-F238E27FC236}">
              <a16:creationId xmlns:a16="http://schemas.microsoft.com/office/drawing/2014/main" id="{A4DE7C71-5A27-4A19-BD3F-1CD2F455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899" name="Picture 1798">
          <a:extLst>
            <a:ext uri="{FF2B5EF4-FFF2-40B4-BE49-F238E27FC236}">
              <a16:creationId xmlns:a16="http://schemas.microsoft.com/office/drawing/2014/main" id="{567C6A48-22CA-43B4-B679-A0A1B2B4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00" name="Picture 1798">
          <a:extLst>
            <a:ext uri="{FF2B5EF4-FFF2-40B4-BE49-F238E27FC236}">
              <a16:creationId xmlns:a16="http://schemas.microsoft.com/office/drawing/2014/main" id="{22D10D94-12D5-41C5-AE23-FC67DEA4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01" name="Picture 1798">
          <a:extLst>
            <a:ext uri="{FF2B5EF4-FFF2-40B4-BE49-F238E27FC236}">
              <a16:creationId xmlns:a16="http://schemas.microsoft.com/office/drawing/2014/main" id="{4A2DBCF2-1D3E-4461-B9E6-15C1916A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02" name="Picture 1798">
          <a:extLst>
            <a:ext uri="{FF2B5EF4-FFF2-40B4-BE49-F238E27FC236}">
              <a16:creationId xmlns:a16="http://schemas.microsoft.com/office/drawing/2014/main" id="{4B8F148F-D635-4F01-9A54-66A85F26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03" name="Picture 1787">
          <a:extLst>
            <a:ext uri="{FF2B5EF4-FFF2-40B4-BE49-F238E27FC236}">
              <a16:creationId xmlns:a16="http://schemas.microsoft.com/office/drawing/2014/main" id="{BC64B7DE-0022-474F-A7FA-D5BB0C8B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04" name="Picture 1787">
          <a:extLst>
            <a:ext uri="{FF2B5EF4-FFF2-40B4-BE49-F238E27FC236}">
              <a16:creationId xmlns:a16="http://schemas.microsoft.com/office/drawing/2014/main" id="{E0E7A9EF-D543-44A0-8554-C6148DBE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05" name="Picture 4273">
          <a:extLst>
            <a:ext uri="{FF2B5EF4-FFF2-40B4-BE49-F238E27FC236}">
              <a16:creationId xmlns:a16="http://schemas.microsoft.com/office/drawing/2014/main" id="{7FDE00F6-1E5A-44DD-ABFC-36D9497D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06" name="Picture 1798">
          <a:extLst>
            <a:ext uri="{FF2B5EF4-FFF2-40B4-BE49-F238E27FC236}">
              <a16:creationId xmlns:a16="http://schemas.microsoft.com/office/drawing/2014/main" id="{7FDB22BA-B457-4320-B5B3-615AC356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07" name="Picture 1798">
          <a:extLst>
            <a:ext uri="{FF2B5EF4-FFF2-40B4-BE49-F238E27FC236}">
              <a16:creationId xmlns:a16="http://schemas.microsoft.com/office/drawing/2014/main" id="{97019C86-443E-47D5-9062-AE3308AC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08" name="Picture 1798">
          <a:extLst>
            <a:ext uri="{FF2B5EF4-FFF2-40B4-BE49-F238E27FC236}">
              <a16:creationId xmlns:a16="http://schemas.microsoft.com/office/drawing/2014/main" id="{92F9A0B9-C016-402E-A720-3CF86F21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09" name="Picture 1798">
          <a:extLst>
            <a:ext uri="{FF2B5EF4-FFF2-40B4-BE49-F238E27FC236}">
              <a16:creationId xmlns:a16="http://schemas.microsoft.com/office/drawing/2014/main" id="{A5634C02-EB4E-4DF2-9CA9-168898EE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10" name="Picture 1798">
          <a:extLst>
            <a:ext uri="{FF2B5EF4-FFF2-40B4-BE49-F238E27FC236}">
              <a16:creationId xmlns:a16="http://schemas.microsoft.com/office/drawing/2014/main" id="{A2155CC2-61D2-4E3D-AB75-55A74155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3911" name="Picture 29235">
          <a:extLst>
            <a:ext uri="{FF2B5EF4-FFF2-40B4-BE49-F238E27FC236}">
              <a16:creationId xmlns:a16="http://schemas.microsoft.com/office/drawing/2014/main" id="{B8C39DCE-EB07-44C5-99A4-E6F8202B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12" name="Picture 1798">
          <a:extLst>
            <a:ext uri="{FF2B5EF4-FFF2-40B4-BE49-F238E27FC236}">
              <a16:creationId xmlns:a16="http://schemas.microsoft.com/office/drawing/2014/main" id="{10EADA6C-4CD9-49D7-9C86-DC31DB0C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13" name="Picture 1798">
          <a:extLst>
            <a:ext uri="{FF2B5EF4-FFF2-40B4-BE49-F238E27FC236}">
              <a16:creationId xmlns:a16="http://schemas.microsoft.com/office/drawing/2014/main" id="{BF13EED0-4A39-46B9-B5EA-CBB265F5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14" name="Picture 1798">
          <a:extLst>
            <a:ext uri="{FF2B5EF4-FFF2-40B4-BE49-F238E27FC236}">
              <a16:creationId xmlns:a16="http://schemas.microsoft.com/office/drawing/2014/main" id="{AB434A2C-B2AF-4C0F-8ADC-B6C0C027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3915" name="Picture 29235">
          <a:extLst>
            <a:ext uri="{FF2B5EF4-FFF2-40B4-BE49-F238E27FC236}">
              <a16:creationId xmlns:a16="http://schemas.microsoft.com/office/drawing/2014/main" id="{6E61DADF-9457-4443-934D-3171B341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16" name="Picture 1798">
          <a:extLst>
            <a:ext uri="{FF2B5EF4-FFF2-40B4-BE49-F238E27FC236}">
              <a16:creationId xmlns:a16="http://schemas.microsoft.com/office/drawing/2014/main" id="{075FF69F-4584-4B1A-B4B6-ADB06E0A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17" name="Picture 1798">
          <a:extLst>
            <a:ext uri="{FF2B5EF4-FFF2-40B4-BE49-F238E27FC236}">
              <a16:creationId xmlns:a16="http://schemas.microsoft.com/office/drawing/2014/main" id="{D370954D-2DDC-496D-9ACF-2B5D5FDD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18" name="Picture 1798">
          <a:extLst>
            <a:ext uri="{FF2B5EF4-FFF2-40B4-BE49-F238E27FC236}">
              <a16:creationId xmlns:a16="http://schemas.microsoft.com/office/drawing/2014/main" id="{950DE5EA-B39F-49EC-8D8E-CF99C011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3919" name="Picture 29235">
          <a:extLst>
            <a:ext uri="{FF2B5EF4-FFF2-40B4-BE49-F238E27FC236}">
              <a16:creationId xmlns:a16="http://schemas.microsoft.com/office/drawing/2014/main" id="{2B8B7635-62EA-4541-9658-64DB6E37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20" name="Picture 1798">
          <a:extLst>
            <a:ext uri="{FF2B5EF4-FFF2-40B4-BE49-F238E27FC236}">
              <a16:creationId xmlns:a16="http://schemas.microsoft.com/office/drawing/2014/main" id="{3CA824FA-4497-4D49-B108-267F679F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21" name="Picture 1798">
          <a:extLst>
            <a:ext uri="{FF2B5EF4-FFF2-40B4-BE49-F238E27FC236}">
              <a16:creationId xmlns:a16="http://schemas.microsoft.com/office/drawing/2014/main" id="{106A4FB4-09B6-4B2C-99B3-F1429596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22" name="Picture 1798">
          <a:extLst>
            <a:ext uri="{FF2B5EF4-FFF2-40B4-BE49-F238E27FC236}">
              <a16:creationId xmlns:a16="http://schemas.microsoft.com/office/drawing/2014/main" id="{D5B4EAB5-A6CF-41D3-8DC1-8FB7D18D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3923" name="Picture 29235">
          <a:extLst>
            <a:ext uri="{FF2B5EF4-FFF2-40B4-BE49-F238E27FC236}">
              <a16:creationId xmlns:a16="http://schemas.microsoft.com/office/drawing/2014/main" id="{6B3C8AF5-8BF6-439A-ABD0-D787B0C9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24" name="Picture 1798">
          <a:extLst>
            <a:ext uri="{FF2B5EF4-FFF2-40B4-BE49-F238E27FC236}">
              <a16:creationId xmlns:a16="http://schemas.microsoft.com/office/drawing/2014/main" id="{C26CA032-6431-495B-B4FF-6B5D3400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25" name="Picture 1798">
          <a:extLst>
            <a:ext uri="{FF2B5EF4-FFF2-40B4-BE49-F238E27FC236}">
              <a16:creationId xmlns:a16="http://schemas.microsoft.com/office/drawing/2014/main" id="{4864DDAC-6CA2-4A82-9552-49AD1778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26" name="Picture 1798">
          <a:extLst>
            <a:ext uri="{FF2B5EF4-FFF2-40B4-BE49-F238E27FC236}">
              <a16:creationId xmlns:a16="http://schemas.microsoft.com/office/drawing/2014/main" id="{223B1B82-416C-4DEB-9F3F-B8C7B76F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27" name="Picture 1787">
          <a:extLst>
            <a:ext uri="{FF2B5EF4-FFF2-40B4-BE49-F238E27FC236}">
              <a16:creationId xmlns:a16="http://schemas.microsoft.com/office/drawing/2014/main" id="{074121B9-C518-43E0-A602-FC94C3B4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28" name="Picture 1787">
          <a:extLst>
            <a:ext uri="{FF2B5EF4-FFF2-40B4-BE49-F238E27FC236}">
              <a16:creationId xmlns:a16="http://schemas.microsoft.com/office/drawing/2014/main" id="{2D51EFA7-5F6F-41A7-AD64-AB693D39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29" name="Picture 1798">
          <a:extLst>
            <a:ext uri="{FF2B5EF4-FFF2-40B4-BE49-F238E27FC236}">
              <a16:creationId xmlns:a16="http://schemas.microsoft.com/office/drawing/2014/main" id="{616608BA-0ADA-4712-84E5-8EEB70A4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30" name="Picture 1798">
          <a:extLst>
            <a:ext uri="{FF2B5EF4-FFF2-40B4-BE49-F238E27FC236}">
              <a16:creationId xmlns:a16="http://schemas.microsoft.com/office/drawing/2014/main" id="{F4B53AE2-0750-4A90-A4CB-F497C454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3931" name="Picture 29235">
          <a:extLst>
            <a:ext uri="{FF2B5EF4-FFF2-40B4-BE49-F238E27FC236}">
              <a16:creationId xmlns:a16="http://schemas.microsoft.com/office/drawing/2014/main" id="{64024913-D951-41B9-85A7-FE2D740E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32" name="Picture 1798">
          <a:extLst>
            <a:ext uri="{FF2B5EF4-FFF2-40B4-BE49-F238E27FC236}">
              <a16:creationId xmlns:a16="http://schemas.microsoft.com/office/drawing/2014/main" id="{87A85B2D-F814-4C5B-9DA4-CCD85C36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33" name="Picture 1798">
          <a:extLst>
            <a:ext uri="{FF2B5EF4-FFF2-40B4-BE49-F238E27FC236}">
              <a16:creationId xmlns:a16="http://schemas.microsoft.com/office/drawing/2014/main" id="{BAC67253-2941-488A-BDCF-3B7F2968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34" name="Picture 1798">
          <a:extLst>
            <a:ext uri="{FF2B5EF4-FFF2-40B4-BE49-F238E27FC236}">
              <a16:creationId xmlns:a16="http://schemas.microsoft.com/office/drawing/2014/main" id="{AE28C42F-C2CC-43A8-B8F7-3741F79E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19050</xdr:rowOff>
    </xdr:to>
    <xdr:pic>
      <xdr:nvPicPr>
        <xdr:cNvPr id="3935" name="Picture 29235">
          <a:extLst>
            <a:ext uri="{FF2B5EF4-FFF2-40B4-BE49-F238E27FC236}">
              <a16:creationId xmlns:a16="http://schemas.microsoft.com/office/drawing/2014/main" id="{B625C2F6-34A3-4A93-8F21-2E9333EF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36" name="Picture 1798">
          <a:extLst>
            <a:ext uri="{FF2B5EF4-FFF2-40B4-BE49-F238E27FC236}">
              <a16:creationId xmlns:a16="http://schemas.microsoft.com/office/drawing/2014/main" id="{E4C99F67-71EF-4C01-BF6A-23DE625D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37" name="Picture 1798">
          <a:extLst>
            <a:ext uri="{FF2B5EF4-FFF2-40B4-BE49-F238E27FC236}">
              <a16:creationId xmlns:a16="http://schemas.microsoft.com/office/drawing/2014/main" id="{C3D32DFF-AE72-4CD8-BC32-0C54B942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38" name="Picture 1798">
          <a:extLst>
            <a:ext uri="{FF2B5EF4-FFF2-40B4-BE49-F238E27FC236}">
              <a16:creationId xmlns:a16="http://schemas.microsoft.com/office/drawing/2014/main" id="{B15706A8-3362-45EB-8D1D-94BB7C3E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939" name="Picture 1787">
          <a:extLst>
            <a:ext uri="{FF2B5EF4-FFF2-40B4-BE49-F238E27FC236}">
              <a16:creationId xmlns:a16="http://schemas.microsoft.com/office/drawing/2014/main" id="{6509543F-6E06-4A85-A67D-CF74CD73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40" name="Picture 1798">
          <a:extLst>
            <a:ext uri="{FF2B5EF4-FFF2-40B4-BE49-F238E27FC236}">
              <a16:creationId xmlns:a16="http://schemas.microsoft.com/office/drawing/2014/main" id="{E0A57857-52F2-4551-A6AD-14C3F4F2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41" name="Picture 1798">
          <a:extLst>
            <a:ext uri="{FF2B5EF4-FFF2-40B4-BE49-F238E27FC236}">
              <a16:creationId xmlns:a16="http://schemas.microsoft.com/office/drawing/2014/main" id="{3E5EA8A7-2AC9-4068-9FC9-39486646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3942" name="Picture 29235">
          <a:extLst>
            <a:ext uri="{FF2B5EF4-FFF2-40B4-BE49-F238E27FC236}">
              <a16:creationId xmlns:a16="http://schemas.microsoft.com/office/drawing/2014/main" id="{85833874-C8D5-4F7A-A453-8B373224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43" name="Picture 1798">
          <a:extLst>
            <a:ext uri="{FF2B5EF4-FFF2-40B4-BE49-F238E27FC236}">
              <a16:creationId xmlns:a16="http://schemas.microsoft.com/office/drawing/2014/main" id="{F77AFF92-ABAB-4A12-B0D9-942849E1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44" name="Picture 1798">
          <a:extLst>
            <a:ext uri="{FF2B5EF4-FFF2-40B4-BE49-F238E27FC236}">
              <a16:creationId xmlns:a16="http://schemas.microsoft.com/office/drawing/2014/main" id="{C989A9D7-0679-4F75-8705-435D0788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45" name="Picture 1798">
          <a:extLst>
            <a:ext uri="{FF2B5EF4-FFF2-40B4-BE49-F238E27FC236}">
              <a16:creationId xmlns:a16="http://schemas.microsoft.com/office/drawing/2014/main" id="{72C2B4D9-1A37-47B6-B992-BC94FF8F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19050</xdr:rowOff>
    </xdr:to>
    <xdr:pic>
      <xdr:nvPicPr>
        <xdr:cNvPr id="3946" name="Picture 29235">
          <a:extLst>
            <a:ext uri="{FF2B5EF4-FFF2-40B4-BE49-F238E27FC236}">
              <a16:creationId xmlns:a16="http://schemas.microsoft.com/office/drawing/2014/main" id="{40274DE2-DB0E-42D7-85CF-CB6C1A02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47" name="Picture 1798">
          <a:extLst>
            <a:ext uri="{FF2B5EF4-FFF2-40B4-BE49-F238E27FC236}">
              <a16:creationId xmlns:a16="http://schemas.microsoft.com/office/drawing/2014/main" id="{BD6B73D7-7DD6-423A-8A96-6B1D08C6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48" name="Picture 1798">
          <a:extLst>
            <a:ext uri="{FF2B5EF4-FFF2-40B4-BE49-F238E27FC236}">
              <a16:creationId xmlns:a16="http://schemas.microsoft.com/office/drawing/2014/main" id="{638FB967-6EA9-480A-A090-C34E0D5B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49" name="Picture 1798">
          <a:extLst>
            <a:ext uri="{FF2B5EF4-FFF2-40B4-BE49-F238E27FC236}">
              <a16:creationId xmlns:a16="http://schemas.microsoft.com/office/drawing/2014/main" id="{C4B5A2B2-7EB0-44DD-842F-AE34928D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950" name="Picture 1787">
          <a:extLst>
            <a:ext uri="{FF2B5EF4-FFF2-40B4-BE49-F238E27FC236}">
              <a16:creationId xmlns:a16="http://schemas.microsoft.com/office/drawing/2014/main" id="{3F3F2739-F6F1-4995-8057-B78BD8C8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51" name="Picture 1798">
          <a:extLst>
            <a:ext uri="{FF2B5EF4-FFF2-40B4-BE49-F238E27FC236}">
              <a16:creationId xmlns:a16="http://schemas.microsoft.com/office/drawing/2014/main" id="{3D8E7EF3-19DC-4349-87C0-FBF71B8C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52" name="Picture 1798">
          <a:extLst>
            <a:ext uri="{FF2B5EF4-FFF2-40B4-BE49-F238E27FC236}">
              <a16:creationId xmlns:a16="http://schemas.microsoft.com/office/drawing/2014/main" id="{D8DCF780-08F5-4F6B-9F05-E033700E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53" name="Picture 1798">
          <a:extLst>
            <a:ext uri="{FF2B5EF4-FFF2-40B4-BE49-F238E27FC236}">
              <a16:creationId xmlns:a16="http://schemas.microsoft.com/office/drawing/2014/main" id="{85A17B63-D9AF-46C1-A11A-31BEB40C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54" name="Picture 1798">
          <a:extLst>
            <a:ext uri="{FF2B5EF4-FFF2-40B4-BE49-F238E27FC236}">
              <a16:creationId xmlns:a16="http://schemas.microsoft.com/office/drawing/2014/main" id="{AA280AE8-E07D-4CEF-92FD-9D027F31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55" name="Picture 1798">
          <a:extLst>
            <a:ext uri="{FF2B5EF4-FFF2-40B4-BE49-F238E27FC236}">
              <a16:creationId xmlns:a16="http://schemas.microsoft.com/office/drawing/2014/main" id="{FA24BBD9-E007-4C46-83C6-D5C076BC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3956" name="Picture 29235">
          <a:extLst>
            <a:ext uri="{FF2B5EF4-FFF2-40B4-BE49-F238E27FC236}">
              <a16:creationId xmlns:a16="http://schemas.microsoft.com/office/drawing/2014/main" id="{A1EADAAF-5B26-4A75-A95B-CDCAF08E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57" name="Picture 1798">
          <a:extLst>
            <a:ext uri="{FF2B5EF4-FFF2-40B4-BE49-F238E27FC236}">
              <a16:creationId xmlns:a16="http://schemas.microsoft.com/office/drawing/2014/main" id="{4345878A-23CD-48AB-8B67-5851A728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58" name="Picture 1798">
          <a:extLst>
            <a:ext uri="{FF2B5EF4-FFF2-40B4-BE49-F238E27FC236}">
              <a16:creationId xmlns:a16="http://schemas.microsoft.com/office/drawing/2014/main" id="{0E0BAFE7-737D-4583-8392-71C30E83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59" name="Picture 1798">
          <a:extLst>
            <a:ext uri="{FF2B5EF4-FFF2-40B4-BE49-F238E27FC236}">
              <a16:creationId xmlns:a16="http://schemas.microsoft.com/office/drawing/2014/main" id="{A647D14D-9DB8-45FF-A7F2-8EA522E9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60" name="Picture 1798">
          <a:extLst>
            <a:ext uri="{FF2B5EF4-FFF2-40B4-BE49-F238E27FC236}">
              <a16:creationId xmlns:a16="http://schemas.microsoft.com/office/drawing/2014/main" id="{E491001A-4B8E-4D2E-A9FA-4A69DD5D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61" name="Picture 1798">
          <a:extLst>
            <a:ext uri="{FF2B5EF4-FFF2-40B4-BE49-F238E27FC236}">
              <a16:creationId xmlns:a16="http://schemas.microsoft.com/office/drawing/2014/main" id="{1CFD2CDD-E04B-492F-A62C-AD45851D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62" name="Picture 1798">
          <a:extLst>
            <a:ext uri="{FF2B5EF4-FFF2-40B4-BE49-F238E27FC236}">
              <a16:creationId xmlns:a16="http://schemas.microsoft.com/office/drawing/2014/main" id="{2F537AA7-8CFF-43F9-854C-E6582DE9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3963" name="Picture 29235">
          <a:extLst>
            <a:ext uri="{FF2B5EF4-FFF2-40B4-BE49-F238E27FC236}">
              <a16:creationId xmlns:a16="http://schemas.microsoft.com/office/drawing/2014/main" id="{0A3A94AE-9A87-4FAA-A5A7-2F94A510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64" name="Picture 1798">
          <a:extLst>
            <a:ext uri="{FF2B5EF4-FFF2-40B4-BE49-F238E27FC236}">
              <a16:creationId xmlns:a16="http://schemas.microsoft.com/office/drawing/2014/main" id="{F6E2823A-DA3E-4B20-9CED-C1F376DD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65" name="Picture 1798">
          <a:extLst>
            <a:ext uri="{FF2B5EF4-FFF2-40B4-BE49-F238E27FC236}">
              <a16:creationId xmlns:a16="http://schemas.microsoft.com/office/drawing/2014/main" id="{BF24EDF9-57AC-4729-A0B2-F78C0CCB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66" name="Picture 1798">
          <a:extLst>
            <a:ext uri="{FF2B5EF4-FFF2-40B4-BE49-F238E27FC236}">
              <a16:creationId xmlns:a16="http://schemas.microsoft.com/office/drawing/2014/main" id="{09A6C2C7-52D7-40B6-9B8B-2EB8139D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67" name="Picture 1798">
          <a:extLst>
            <a:ext uri="{FF2B5EF4-FFF2-40B4-BE49-F238E27FC236}">
              <a16:creationId xmlns:a16="http://schemas.microsoft.com/office/drawing/2014/main" id="{A1833EB2-E845-4F46-BDF1-C66C2B7E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68" name="Picture 1798">
          <a:extLst>
            <a:ext uri="{FF2B5EF4-FFF2-40B4-BE49-F238E27FC236}">
              <a16:creationId xmlns:a16="http://schemas.microsoft.com/office/drawing/2014/main" id="{5B46BE8D-4FFB-46B8-BC3B-F77F135D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69" name="Picture 1787">
          <a:extLst>
            <a:ext uri="{FF2B5EF4-FFF2-40B4-BE49-F238E27FC236}">
              <a16:creationId xmlns:a16="http://schemas.microsoft.com/office/drawing/2014/main" id="{C2B0A115-412D-4C45-9A55-0B5267A2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70" name="Picture 1787">
          <a:extLst>
            <a:ext uri="{FF2B5EF4-FFF2-40B4-BE49-F238E27FC236}">
              <a16:creationId xmlns:a16="http://schemas.microsoft.com/office/drawing/2014/main" id="{AA563D7D-22AF-4F48-B827-26BF28B4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71" name="Picture 4273">
          <a:extLst>
            <a:ext uri="{FF2B5EF4-FFF2-40B4-BE49-F238E27FC236}">
              <a16:creationId xmlns:a16="http://schemas.microsoft.com/office/drawing/2014/main" id="{1F1D6704-82D4-4585-9D37-0020FACB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72" name="Picture 1798">
          <a:extLst>
            <a:ext uri="{FF2B5EF4-FFF2-40B4-BE49-F238E27FC236}">
              <a16:creationId xmlns:a16="http://schemas.microsoft.com/office/drawing/2014/main" id="{38E60056-9C7A-40D7-A0CB-E3B307E8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73" name="Picture 1798">
          <a:extLst>
            <a:ext uri="{FF2B5EF4-FFF2-40B4-BE49-F238E27FC236}">
              <a16:creationId xmlns:a16="http://schemas.microsoft.com/office/drawing/2014/main" id="{94AC8488-9220-4B45-B0E2-43BC93E0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74" name="Picture 1798">
          <a:extLst>
            <a:ext uri="{FF2B5EF4-FFF2-40B4-BE49-F238E27FC236}">
              <a16:creationId xmlns:a16="http://schemas.microsoft.com/office/drawing/2014/main" id="{4EBD524A-6E41-44B3-BC27-7BB74E78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75" name="Picture 1798">
          <a:extLst>
            <a:ext uri="{FF2B5EF4-FFF2-40B4-BE49-F238E27FC236}">
              <a16:creationId xmlns:a16="http://schemas.microsoft.com/office/drawing/2014/main" id="{BCC4FEBD-68CC-46CF-A347-65AFE9EB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76" name="Picture 1798">
          <a:extLst>
            <a:ext uri="{FF2B5EF4-FFF2-40B4-BE49-F238E27FC236}">
              <a16:creationId xmlns:a16="http://schemas.microsoft.com/office/drawing/2014/main" id="{FE6716D6-F3CD-4270-B592-1B82A14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3977" name="Picture 29235">
          <a:extLst>
            <a:ext uri="{FF2B5EF4-FFF2-40B4-BE49-F238E27FC236}">
              <a16:creationId xmlns:a16="http://schemas.microsoft.com/office/drawing/2014/main" id="{68E2860F-D316-43DF-A359-23CFD779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78" name="Picture 1798">
          <a:extLst>
            <a:ext uri="{FF2B5EF4-FFF2-40B4-BE49-F238E27FC236}">
              <a16:creationId xmlns:a16="http://schemas.microsoft.com/office/drawing/2014/main" id="{58627067-8750-4A25-9B2D-822E5ABD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79" name="Picture 1798">
          <a:extLst>
            <a:ext uri="{FF2B5EF4-FFF2-40B4-BE49-F238E27FC236}">
              <a16:creationId xmlns:a16="http://schemas.microsoft.com/office/drawing/2014/main" id="{AE71897D-9C40-45AB-969E-1A29B580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80" name="Picture 1798">
          <a:extLst>
            <a:ext uri="{FF2B5EF4-FFF2-40B4-BE49-F238E27FC236}">
              <a16:creationId xmlns:a16="http://schemas.microsoft.com/office/drawing/2014/main" id="{E6AEAC4A-E777-4285-B669-F679FBCA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3981" name="Picture 29235">
          <a:extLst>
            <a:ext uri="{FF2B5EF4-FFF2-40B4-BE49-F238E27FC236}">
              <a16:creationId xmlns:a16="http://schemas.microsoft.com/office/drawing/2014/main" id="{801E210E-DBEC-4F81-813B-5ADE1D89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82" name="Picture 1798">
          <a:extLst>
            <a:ext uri="{FF2B5EF4-FFF2-40B4-BE49-F238E27FC236}">
              <a16:creationId xmlns:a16="http://schemas.microsoft.com/office/drawing/2014/main" id="{C5F9B13B-EB37-44F4-9E53-1E2FFD04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83" name="Picture 1798">
          <a:extLst>
            <a:ext uri="{FF2B5EF4-FFF2-40B4-BE49-F238E27FC236}">
              <a16:creationId xmlns:a16="http://schemas.microsoft.com/office/drawing/2014/main" id="{DC0EAB00-8B7D-48E8-BAFD-B36ADE31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84" name="Picture 1798">
          <a:extLst>
            <a:ext uri="{FF2B5EF4-FFF2-40B4-BE49-F238E27FC236}">
              <a16:creationId xmlns:a16="http://schemas.microsoft.com/office/drawing/2014/main" id="{B8F8CDD5-E9F4-446B-BAB8-A2B676C8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3985" name="Picture 29235">
          <a:extLst>
            <a:ext uri="{FF2B5EF4-FFF2-40B4-BE49-F238E27FC236}">
              <a16:creationId xmlns:a16="http://schemas.microsoft.com/office/drawing/2014/main" id="{2FEB20A2-A625-41D6-B6D4-079FDFA0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86" name="Picture 1798">
          <a:extLst>
            <a:ext uri="{FF2B5EF4-FFF2-40B4-BE49-F238E27FC236}">
              <a16:creationId xmlns:a16="http://schemas.microsoft.com/office/drawing/2014/main" id="{7832DDD1-9922-4CE7-A891-4517CE41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87" name="Picture 1798">
          <a:extLst>
            <a:ext uri="{FF2B5EF4-FFF2-40B4-BE49-F238E27FC236}">
              <a16:creationId xmlns:a16="http://schemas.microsoft.com/office/drawing/2014/main" id="{42C25EBF-3882-46BD-A8E7-64D329C3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88" name="Picture 1798">
          <a:extLst>
            <a:ext uri="{FF2B5EF4-FFF2-40B4-BE49-F238E27FC236}">
              <a16:creationId xmlns:a16="http://schemas.microsoft.com/office/drawing/2014/main" id="{199E1622-D9D1-4242-8779-B0632C3A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3989" name="Picture 29235">
          <a:extLst>
            <a:ext uri="{FF2B5EF4-FFF2-40B4-BE49-F238E27FC236}">
              <a16:creationId xmlns:a16="http://schemas.microsoft.com/office/drawing/2014/main" id="{9D44DBDA-7945-4F09-9B12-0C81E3B5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90" name="Picture 1798">
          <a:extLst>
            <a:ext uri="{FF2B5EF4-FFF2-40B4-BE49-F238E27FC236}">
              <a16:creationId xmlns:a16="http://schemas.microsoft.com/office/drawing/2014/main" id="{09A00EFB-E496-418A-B6F2-3693A909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91" name="Picture 1798">
          <a:extLst>
            <a:ext uri="{FF2B5EF4-FFF2-40B4-BE49-F238E27FC236}">
              <a16:creationId xmlns:a16="http://schemas.microsoft.com/office/drawing/2014/main" id="{EDE55336-91AF-4CA3-B4AB-CEB00251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92" name="Picture 1798">
          <a:extLst>
            <a:ext uri="{FF2B5EF4-FFF2-40B4-BE49-F238E27FC236}">
              <a16:creationId xmlns:a16="http://schemas.microsoft.com/office/drawing/2014/main" id="{3A26D2B6-15C2-496A-A8D6-190B4BBC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93" name="Picture 1787">
          <a:extLst>
            <a:ext uri="{FF2B5EF4-FFF2-40B4-BE49-F238E27FC236}">
              <a16:creationId xmlns:a16="http://schemas.microsoft.com/office/drawing/2014/main" id="{B9F3B755-70C3-4E84-BE32-B8E5C7FB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3994" name="Picture 1787">
          <a:extLst>
            <a:ext uri="{FF2B5EF4-FFF2-40B4-BE49-F238E27FC236}">
              <a16:creationId xmlns:a16="http://schemas.microsoft.com/office/drawing/2014/main" id="{C13F6671-B8A5-446A-BED9-D4F5E7AC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95" name="Picture 1798">
          <a:extLst>
            <a:ext uri="{FF2B5EF4-FFF2-40B4-BE49-F238E27FC236}">
              <a16:creationId xmlns:a16="http://schemas.microsoft.com/office/drawing/2014/main" id="{B3D5CDB9-B7D9-4C22-A1C0-E3C8E1B0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96" name="Picture 1798">
          <a:extLst>
            <a:ext uri="{FF2B5EF4-FFF2-40B4-BE49-F238E27FC236}">
              <a16:creationId xmlns:a16="http://schemas.microsoft.com/office/drawing/2014/main" id="{7A34A9E6-03D5-4DBC-8836-8584006E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3997" name="Picture 29235">
          <a:extLst>
            <a:ext uri="{FF2B5EF4-FFF2-40B4-BE49-F238E27FC236}">
              <a16:creationId xmlns:a16="http://schemas.microsoft.com/office/drawing/2014/main" id="{C1EBF8A4-527B-4FBB-8074-6339BD74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98" name="Picture 1798">
          <a:extLst>
            <a:ext uri="{FF2B5EF4-FFF2-40B4-BE49-F238E27FC236}">
              <a16:creationId xmlns:a16="http://schemas.microsoft.com/office/drawing/2014/main" id="{D5525AE3-7656-43F4-A3D0-59A12D9B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999" name="Picture 1798">
          <a:extLst>
            <a:ext uri="{FF2B5EF4-FFF2-40B4-BE49-F238E27FC236}">
              <a16:creationId xmlns:a16="http://schemas.microsoft.com/office/drawing/2014/main" id="{608D81D2-37A0-4F17-89AC-47A52404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4000" name="Picture 1798">
          <a:extLst>
            <a:ext uri="{FF2B5EF4-FFF2-40B4-BE49-F238E27FC236}">
              <a16:creationId xmlns:a16="http://schemas.microsoft.com/office/drawing/2014/main" id="{89EF7DB2-7683-4258-B51D-8D56E9D8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19050</xdr:rowOff>
    </xdr:to>
    <xdr:pic>
      <xdr:nvPicPr>
        <xdr:cNvPr id="4001" name="Picture 29235">
          <a:extLst>
            <a:ext uri="{FF2B5EF4-FFF2-40B4-BE49-F238E27FC236}">
              <a16:creationId xmlns:a16="http://schemas.microsoft.com/office/drawing/2014/main" id="{51DF4F90-7022-4B2E-8B7B-D983E75A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4002" name="Picture 1798">
          <a:extLst>
            <a:ext uri="{FF2B5EF4-FFF2-40B4-BE49-F238E27FC236}">
              <a16:creationId xmlns:a16="http://schemas.microsoft.com/office/drawing/2014/main" id="{AF08884B-436C-409E-81AA-E1C6A351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4003" name="Picture 1798">
          <a:extLst>
            <a:ext uri="{FF2B5EF4-FFF2-40B4-BE49-F238E27FC236}">
              <a16:creationId xmlns:a16="http://schemas.microsoft.com/office/drawing/2014/main" id="{30ADAE14-2E73-4225-9513-E3082E33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4004" name="Picture 1798">
          <a:extLst>
            <a:ext uri="{FF2B5EF4-FFF2-40B4-BE49-F238E27FC236}">
              <a16:creationId xmlns:a16="http://schemas.microsoft.com/office/drawing/2014/main" id="{69323504-01C8-40A6-B692-C592B592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4005" name="Picture 1787">
          <a:extLst>
            <a:ext uri="{FF2B5EF4-FFF2-40B4-BE49-F238E27FC236}">
              <a16:creationId xmlns:a16="http://schemas.microsoft.com/office/drawing/2014/main" id="{705F5DAE-14D1-487F-8F95-9EE5D9FF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06" name="Picture 1798">
          <a:extLst>
            <a:ext uri="{FF2B5EF4-FFF2-40B4-BE49-F238E27FC236}">
              <a16:creationId xmlns:a16="http://schemas.microsoft.com/office/drawing/2014/main" id="{26D8DFD6-0110-4C03-8874-CE4D806E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07" name="Picture 1798">
          <a:extLst>
            <a:ext uri="{FF2B5EF4-FFF2-40B4-BE49-F238E27FC236}">
              <a16:creationId xmlns:a16="http://schemas.microsoft.com/office/drawing/2014/main" id="{688B36F8-49CB-4AC3-BE5E-F109CB59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4008" name="Picture 29235">
          <a:extLst>
            <a:ext uri="{FF2B5EF4-FFF2-40B4-BE49-F238E27FC236}">
              <a16:creationId xmlns:a16="http://schemas.microsoft.com/office/drawing/2014/main" id="{AAFDBEDC-2C31-4CC1-AF84-F5EEF9A0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09" name="Picture 1798">
          <a:extLst>
            <a:ext uri="{FF2B5EF4-FFF2-40B4-BE49-F238E27FC236}">
              <a16:creationId xmlns:a16="http://schemas.microsoft.com/office/drawing/2014/main" id="{9C5D1007-1245-4410-8C29-56AD379F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10" name="Picture 1798">
          <a:extLst>
            <a:ext uri="{FF2B5EF4-FFF2-40B4-BE49-F238E27FC236}">
              <a16:creationId xmlns:a16="http://schemas.microsoft.com/office/drawing/2014/main" id="{473E203A-F9C1-494B-8DD7-8049AB32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11" name="Picture 1798">
          <a:extLst>
            <a:ext uri="{FF2B5EF4-FFF2-40B4-BE49-F238E27FC236}">
              <a16:creationId xmlns:a16="http://schemas.microsoft.com/office/drawing/2014/main" id="{03D2E558-14CB-4ADA-8804-7C5D92F3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4012" name="Picture 29235">
          <a:extLst>
            <a:ext uri="{FF2B5EF4-FFF2-40B4-BE49-F238E27FC236}">
              <a16:creationId xmlns:a16="http://schemas.microsoft.com/office/drawing/2014/main" id="{7D11557A-1FD5-4942-AA69-8BDFEF13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13" name="Picture 1798">
          <a:extLst>
            <a:ext uri="{FF2B5EF4-FFF2-40B4-BE49-F238E27FC236}">
              <a16:creationId xmlns:a16="http://schemas.microsoft.com/office/drawing/2014/main" id="{6BB1901E-2975-47DA-8519-6D9D30B7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14" name="Picture 1798">
          <a:extLst>
            <a:ext uri="{FF2B5EF4-FFF2-40B4-BE49-F238E27FC236}">
              <a16:creationId xmlns:a16="http://schemas.microsoft.com/office/drawing/2014/main" id="{18A53DC8-5F55-4F96-8C3A-44749010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15" name="Picture 1798">
          <a:extLst>
            <a:ext uri="{FF2B5EF4-FFF2-40B4-BE49-F238E27FC236}">
              <a16:creationId xmlns:a16="http://schemas.microsoft.com/office/drawing/2014/main" id="{C60B880C-DF51-4F6F-AEDC-B0AB88A9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4016" name="Picture 1787">
          <a:extLst>
            <a:ext uri="{FF2B5EF4-FFF2-40B4-BE49-F238E27FC236}">
              <a16:creationId xmlns:a16="http://schemas.microsoft.com/office/drawing/2014/main" id="{E33E54B2-2758-4D27-9FC4-EFE57587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17" name="Picture 1798">
          <a:extLst>
            <a:ext uri="{FF2B5EF4-FFF2-40B4-BE49-F238E27FC236}">
              <a16:creationId xmlns:a16="http://schemas.microsoft.com/office/drawing/2014/main" id="{C558FF03-BC55-4280-94A6-2F05FE97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18" name="Picture 1798">
          <a:extLst>
            <a:ext uri="{FF2B5EF4-FFF2-40B4-BE49-F238E27FC236}">
              <a16:creationId xmlns:a16="http://schemas.microsoft.com/office/drawing/2014/main" id="{339557B0-3AF6-41F6-97EE-2A96B563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19" name="Picture 1798">
          <a:extLst>
            <a:ext uri="{FF2B5EF4-FFF2-40B4-BE49-F238E27FC236}">
              <a16:creationId xmlns:a16="http://schemas.microsoft.com/office/drawing/2014/main" id="{4A7AF6F6-67FF-4DFF-8582-1663B987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20" name="Picture 1798">
          <a:extLst>
            <a:ext uri="{FF2B5EF4-FFF2-40B4-BE49-F238E27FC236}">
              <a16:creationId xmlns:a16="http://schemas.microsoft.com/office/drawing/2014/main" id="{1A6F4154-FB09-4511-AC85-FA71C066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21" name="Picture 1798">
          <a:extLst>
            <a:ext uri="{FF2B5EF4-FFF2-40B4-BE49-F238E27FC236}">
              <a16:creationId xmlns:a16="http://schemas.microsoft.com/office/drawing/2014/main" id="{B93D963E-C78A-4E64-B5E6-90B9376E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4022" name="Picture 29235">
          <a:extLst>
            <a:ext uri="{FF2B5EF4-FFF2-40B4-BE49-F238E27FC236}">
              <a16:creationId xmlns:a16="http://schemas.microsoft.com/office/drawing/2014/main" id="{CC0BE321-5BED-4EFB-BA84-94F1CAAB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23" name="Picture 1798">
          <a:extLst>
            <a:ext uri="{FF2B5EF4-FFF2-40B4-BE49-F238E27FC236}">
              <a16:creationId xmlns:a16="http://schemas.microsoft.com/office/drawing/2014/main" id="{06B8495F-1A6C-40CA-BD16-F3A03A1B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24" name="Picture 1798">
          <a:extLst>
            <a:ext uri="{FF2B5EF4-FFF2-40B4-BE49-F238E27FC236}">
              <a16:creationId xmlns:a16="http://schemas.microsoft.com/office/drawing/2014/main" id="{E53A48B1-D3C2-438F-A69F-1139E983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25" name="Picture 1798">
          <a:extLst>
            <a:ext uri="{FF2B5EF4-FFF2-40B4-BE49-F238E27FC236}">
              <a16:creationId xmlns:a16="http://schemas.microsoft.com/office/drawing/2014/main" id="{CDBF72C8-BF72-40CB-987C-A00CAB53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26" name="Picture 1798">
          <a:extLst>
            <a:ext uri="{FF2B5EF4-FFF2-40B4-BE49-F238E27FC236}">
              <a16:creationId xmlns:a16="http://schemas.microsoft.com/office/drawing/2014/main" id="{A0E98FA9-8C1F-436C-8ECD-77114246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27" name="Picture 1798">
          <a:extLst>
            <a:ext uri="{FF2B5EF4-FFF2-40B4-BE49-F238E27FC236}">
              <a16:creationId xmlns:a16="http://schemas.microsoft.com/office/drawing/2014/main" id="{12C0B48A-055A-4AEF-B24F-63669A72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28" name="Picture 1798">
          <a:extLst>
            <a:ext uri="{FF2B5EF4-FFF2-40B4-BE49-F238E27FC236}">
              <a16:creationId xmlns:a16="http://schemas.microsoft.com/office/drawing/2014/main" id="{85592D92-F267-4FF7-BC14-3BF13E61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4029" name="Picture 29235">
          <a:extLst>
            <a:ext uri="{FF2B5EF4-FFF2-40B4-BE49-F238E27FC236}">
              <a16:creationId xmlns:a16="http://schemas.microsoft.com/office/drawing/2014/main" id="{7B2EF302-F9A6-4EB7-B77C-DF40C91F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30" name="Picture 1798">
          <a:extLst>
            <a:ext uri="{FF2B5EF4-FFF2-40B4-BE49-F238E27FC236}">
              <a16:creationId xmlns:a16="http://schemas.microsoft.com/office/drawing/2014/main" id="{B2C083DC-C733-405E-981E-71772832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31" name="Picture 1798">
          <a:extLst>
            <a:ext uri="{FF2B5EF4-FFF2-40B4-BE49-F238E27FC236}">
              <a16:creationId xmlns:a16="http://schemas.microsoft.com/office/drawing/2014/main" id="{FF51E1A6-8BA3-4BFE-B0C8-C8D307E0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32" name="Picture 1798">
          <a:extLst>
            <a:ext uri="{FF2B5EF4-FFF2-40B4-BE49-F238E27FC236}">
              <a16:creationId xmlns:a16="http://schemas.microsoft.com/office/drawing/2014/main" id="{B12F547C-4DAB-4E85-A7AB-6C4DF5A8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33" name="Picture 1798">
          <a:extLst>
            <a:ext uri="{FF2B5EF4-FFF2-40B4-BE49-F238E27FC236}">
              <a16:creationId xmlns:a16="http://schemas.microsoft.com/office/drawing/2014/main" id="{6DEB185C-ED04-4D18-83E8-80C5F6D8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34" name="Picture 1798">
          <a:extLst>
            <a:ext uri="{FF2B5EF4-FFF2-40B4-BE49-F238E27FC236}">
              <a16:creationId xmlns:a16="http://schemas.microsoft.com/office/drawing/2014/main" id="{5C902D17-B206-42FB-8714-4172E5DA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35" name="Picture 1787">
          <a:extLst>
            <a:ext uri="{FF2B5EF4-FFF2-40B4-BE49-F238E27FC236}">
              <a16:creationId xmlns:a16="http://schemas.microsoft.com/office/drawing/2014/main" id="{8C6519B1-1BB0-428D-B755-A2146C95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36" name="Picture 1787">
          <a:extLst>
            <a:ext uri="{FF2B5EF4-FFF2-40B4-BE49-F238E27FC236}">
              <a16:creationId xmlns:a16="http://schemas.microsoft.com/office/drawing/2014/main" id="{9B985A69-FD2B-4C45-9A6C-909F8983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37" name="Picture 4273">
          <a:extLst>
            <a:ext uri="{FF2B5EF4-FFF2-40B4-BE49-F238E27FC236}">
              <a16:creationId xmlns:a16="http://schemas.microsoft.com/office/drawing/2014/main" id="{AD35C7E4-7A65-4B51-BBA6-1BE3C345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38" name="Picture 1798">
          <a:extLst>
            <a:ext uri="{FF2B5EF4-FFF2-40B4-BE49-F238E27FC236}">
              <a16:creationId xmlns:a16="http://schemas.microsoft.com/office/drawing/2014/main" id="{63D3C1AE-F30A-41B6-A03D-27DE7A39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39" name="Picture 1798">
          <a:extLst>
            <a:ext uri="{FF2B5EF4-FFF2-40B4-BE49-F238E27FC236}">
              <a16:creationId xmlns:a16="http://schemas.microsoft.com/office/drawing/2014/main" id="{26BFE39B-E07B-4FDE-9C68-463760B8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40" name="Picture 1798">
          <a:extLst>
            <a:ext uri="{FF2B5EF4-FFF2-40B4-BE49-F238E27FC236}">
              <a16:creationId xmlns:a16="http://schemas.microsoft.com/office/drawing/2014/main" id="{EA484F7E-9630-469E-8B7B-78B1257A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41" name="Picture 1798">
          <a:extLst>
            <a:ext uri="{FF2B5EF4-FFF2-40B4-BE49-F238E27FC236}">
              <a16:creationId xmlns:a16="http://schemas.microsoft.com/office/drawing/2014/main" id="{912DEBD3-07B3-4738-A125-B951325D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42" name="Picture 1798">
          <a:extLst>
            <a:ext uri="{FF2B5EF4-FFF2-40B4-BE49-F238E27FC236}">
              <a16:creationId xmlns:a16="http://schemas.microsoft.com/office/drawing/2014/main" id="{47CDDC03-9050-4D1E-A584-4030CA11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4043" name="Picture 29235">
          <a:extLst>
            <a:ext uri="{FF2B5EF4-FFF2-40B4-BE49-F238E27FC236}">
              <a16:creationId xmlns:a16="http://schemas.microsoft.com/office/drawing/2014/main" id="{B1E6C953-61BE-4895-B11B-662FFA3C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44" name="Picture 1798">
          <a:extLst>
            <a:ext uri="{FF2B5EF4-FFF2-40B4-BE49-F238E27FC236}">
              <a16:creationId xmlns:a16="http://schemas.microsoft.com/office/drawing/2014/main" id="{15250DF2-D996-49DE-915F-7AA181F6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45" name="Picture 1798">
          <a:extLst>
            <a:ext uri="{FF2B5EF4-FFF2-40B4-BE49-F238E27FC236}">
              <a16:creationId xmlns:a16="http://schemas.microsoft.com/office/drawing/2014/main" id="{CE2DBBC5-8707-43AA-8D13-78F68982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46" name="Picture 1798">
          <a:extLst>
            <a:ext uri="{FF2B5EF4-FFF2-40B4-BE49-F238E27FC236}">
              <a16:creationId xmlns:a16="http://schemas.microsoft.com/office/drawing/2014/main" id="{A01AB2AE-7B6B-4B16-B401-DCE8825B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4047" name="Picture 29235">
          <a:extLst>
            <a:ext uri="{FF2B5EF4-FFF2-40B4-BE49-F238E27FC236}">
              <a16:creationId xmlns:a16="http://schemas.microsoft.com/office/drawing/2014/main" id="{BB82037E-8EEA-4775-9903-66C759E8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48" name="Picture 1798">
          <a:extLst>
            <a:ext uri="{FF2B5EF4-FFF2-40B4-BE49-F238E27FC236}">
              <a16:creationId xmlns:a16="http://schemas.microsoft.com/office/drawing/2014/main" id="{F595C4A6-29DF-49B1-B360-8A9B97BF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49" name="Picture 1798">
          <a:extLst>
            <a:ext uri="{FF2B5EF4-FFF2-40B4-BE49-F238E27FC236}">
              <a16:creationId xmlns:a16="http://schemas.microsoft.com/office/drawing/2014/main" id="{EDF538F8-FE00-4A40-8DBD-F03042C6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50" name="Picture 1798">
          <a:extLst>
            <a:ext uri="{FF2B5EF4-FFF2-40B4-BE49-F238E27FC236}">
              <a16:creationId xmlns:a16="http://schemas.microsoft.com/office/drawing/2014/main" id="{BE49F57F-2578-44F6-9287-CBD722A9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4051" name="Picture 29235">
          <a:extLst>
            <a:ext uri="{FF2B5EF4-FFF2-40B4-BE49-F238E27FC236}">
              <a16:creationId xmlns:a16="http://schemas.microsoft.com/office/drawing/2014/main" id="{FBC8E351-E65D-4945-949A-BDB6B465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52" name="Picture 1798">
          <a:extLst>
            <a:ext uri="{FF2B5EF4-FFF2-40B4-BE49-F238E27FC236}">
              <a16:creationId xmlns:a16="http://schemas.microsoft.com/office/drawing/2014/main" id="{6643F40A-124E-4C55-B14A-7B65307A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53" name="Picture 1798">
          <a:extLst>
            <a:ext uri="{FF2B5EF4-FFF2-40B4-BE49-F238E27FC236}">
              <a16:creationId xmlns:a16="http://schemas.microsoft.com/office/drawing/2014/main" id="{4CAAD21D-70CA-4748-9C60-3EF8BF9A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54" name="Picture 1798">
          <a:extLst>
            <a:ext uri="{FF2B5EF4-FFF2-40B4-BE49-F238E27FC236}">
              <a16:creationId xmlns:a16="http://schemas.microsoft.com/office/drawing/2014/main" id="{8027D7AA-F1DE-458E-BC18-7CD2300B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4055" name="Picture 29235">
          <a:extLst>
            <a:ext uri="{FF2B5EF4-FFF2-40B4-BE49-F238E27FC236}">
              <a16:creationId xmlns:a16="http://schemas.microsoft.com/office/drawing/2014/main" id="{669E8480-4367-4467-A6F6-22B9F612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56" name="Picture 1798">
          <a:extLst>
            <a:ext uri="{FF2B5EF4-FFF2-40B4-BE49-F238E27FC236}">
              <a16:creationId xmlns:a16="http://schemas.microsoft.com/office/drawing/2014/main" id="{F0D075B2-17DE-41E8-B27B-247BBB4D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57" name="Picture 1798">
          <a:extLst>
            <a:ext uri="{FF2B5EF4-FFF2-40B4-BE49-F238E27FC236}">
              <a16:creationId xmlns:a16="http://schemas.microsoft.com/office/drawing/2014/main" id="{096C4EBC-D5F2-4A5B-9A1A-99510818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58" name="Picture 1798">
          <a:extLst>
            <a:ext uri="{FF2B5EF4-FFF2-40B4-BE49-F238E27FC236}">
              <a16:creationId xmlns:a16="http://schemas.microsoft.com/office/drawing/2014/main" id="{9D1DAA1D-491C-40BD-84D8-5EA0220F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59" name="Picture 1787">
          <a:extLst>
            <a:ext uri="{FF2B5EF4-FFF2-40B4-BE49-F238E27FC236}">
              <a16:creationId xmlns:a16="http://schemas.microsoft.com/office/drawing/2014/main" id="{1E6F8C31-6D94-43B8-99C9-C5D2D6EB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60" name="Picture 1787">
          <a:extLst>
            <a:ext uri="{FF2B5EF4-FFF2-40B4-BE49-F238E27FC236}">
              <a16:creationId xmlns:a16="http://schemas.microsoft.com/office/drawing/2014/main" id="{E3311359-3C5B-46A7-95D7-1E9A74E5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61" name="Picture 1798">
          <a:extLst>
            <a:ext uri="{FF2B5EF4-FFF2-40B4-BE49-F238E27FC236}">
              <a16:creationId xmlns:a16="http://schemas.microsoft.com/office/drawing/2014/main" id="{EC2382E8-5184-46A2-A6EE-20229479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62" name="Picture 1798">
          <a:extLst>
            <a:ext uri="{FF2B5EF4-FFF2-40B4-BE49-F238E27FC236}">
              <a16:creationId xmlns:a16="http://schemas.microsoft.com/office/drawing/2014/main" id="{62172A2D-B0F3-49D1-8CC6-B3D34F3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4063" name="Picture 29235">
          <a:extLst>
            <a:ext uri="{FF2B5EF4-FFF2-40B4-BE49-F238E27FC236}">
              <a16:creationId xmlns:a16="http://schemas.microsoft.com/office/drawing/2014/main" id="{06BA92F4-E09D-4E4F-A507-53DECFC4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64" name="Picture 1798">
          <a:extLst>
            <a:ext uri="{FF2B5EF4-FFF2-40B4-BE49-F238E27FC236}">
              <a16:creationId xmlns:a16="http://schemas.microsoft.com/office/drawing/2014/main" id="{C978B548-8A21-4497-9121-631F2B79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65" name="Picture 1798">
          <a:extLst>
            <a:ext uri="{FF2B5EF4-FFF2-40B4-BE49-F238E27FC236}">
              <a16:creationId xmlns:a16="http://schemas.microsoft.com/office/drawing/2014/main" id="{516CF60A-5210-413A-A78A-692928B3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66" name="Picture 1798">
          <a:extLst>
            <a:ext uri="{FF2B5EF4-FFF2-40B4-BE49-F238E27FC236}">
              <a16:creationId xmlns:a16="http://schemas.microsoft.com/office/drawing/2014/main" id="{B29807B7-CD4A-4DCD-9360-EAEA23C5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19050</xdr:rowOff>
    </xdr:to>
    <xdr:pic>
      <xdr:nvPicPr>
        <xdr:cNvPr id="4067" name="Picture 29235">
          <a:extLst>
            <a:ext uri="{FF2B5EF4-FFF2-40B4-BE49-F238E27FC236}">
              <a16:creationId xmlns:a16="http://schemas.microsoft.com/office/drawing/2014/main" id="{DB1E7A96-48B1-4665-A5FC-0C30C04D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68" name="Picture 1798">
          <a:extLst>
            <a:ext uri="{FF2B5EF4-FFF2-40B4-BE49-F238E27FC236}">
              <a16:creationId xmlns:a16="http://schemas.microsoft.com/office/drawing/2014/main" id="{75FDD9DF-1F30-4BCD-93B4-7A2D6EF8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69" name="Picture 1798">
          <a:extLst>
            <a:ext uri="{FF2B5EF4-FFF2-40B4-BE49-F238E27FC236}">
              <a16:creationId xmlns:a16="http://schemas.microsoft.com/office/drawing/2014/main" id="{E84C574A-B8D4-4958-BDB2-A56A445E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70" name="Picture 1798">
          <a:extLst>
            <a:ext uri="{FF2B5EF4-FFF2-40B4-BE49-F238E27FC236}">
              <a16:creationId xmlns:a16="http://schemas.microsoft.com/office/drawing/2014/main" id="{45988701-4449-4E26-BA7F-57D17D66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4071" name="Picture 1787">
          <a:extLst>
            <a:ext uri="{FF2B5EF4-FFF2-40B4-BE49-F238E27FC236}">
              <a16:creationId xmlns:a16="http://schemas.microsoft.com/office/drawing/2014/main" id="{9C43BC48-2336-4ADD-822D-F2E719CE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72" name="Picture 1798">
          <a:extLst>
            <a:ext uri="{FF2B5EF4-FFF2-40B4-BE49-F238E27FC236}">
              <a16:creationId xmlns:a16="http://schemas.microsoft.com/office/drawing/2014/main" id="{2E671175-C2DA-4CF7-91C8-47D26FAC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73" name="Picture 1798">
          <a:extLst>
            <a:ext uri="{FF2B5EF4-FFF2-40B4-BE49-F238E27FC236}">
              <a16:creationId xmlns:a16="http://schemas.microsoft.com/office/drawing/2014/main" id="{9C35EBB5-3D47-43D2-9458-F4A858E3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4074" name="Picture 29235">
          <a:extLst>
            <a:ext uri="{FF2B5EF4-FFF2-40B4-BE49-F238E27FC236}">
              <a16:creationId xmlns:a16="http://schemas.microsoft.com/office/drawing/2014/main" id="{A0D3965A-6C49-4B49-B9B3-B85B87E5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75" name="Picture 1798">
          <a:extLst>
            <a:ext uri="{FF2B5EF4-FFF2-40B4-BE49-F238E27FC236}">
              <a16:creationId xmlns:a16="http://schemas.microsoft.com/office/drawing/2014/main" id="{4E385128-A553-4ADD-83B6-E8039AE9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76" name="Picture 1798">
          <a:extLst>
            <a:ext uri="{FF2B5EF4-FFF2-40B4-BE49-F238E27FC236}">
              <a16:creationId xmlns:a16="http://schemas.microsoft.com/office/drawing/2014/main" id="{D509B7F9-5AE9-4410-A9E1-649649DC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77" name="Picture 1798">
          <a:extLst>
            <a:ext uri="{FF2B5EF4-FFF2-40B4-BE49-F238E27FC236}">
              <a16:creationId xmlns:a16="http://schemas.microsoft.com/office/drawing/2014/main" id="{24EC4F28-9E8D-41EC-8F40-52C8DC1F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19050</xdr:rowOff>
    </xdr:to>
    <xdr:pic>
      <xdr:nvPicPr>
        <xdr:cNvPr id="4078" name="Picture 29235">
          <a:extLst>
            <a:ext uri="{FF2B5EF4-FFF2-40B4-BE49-F238E27FC236}">
              <a16:creationId xmlns:a16="http://schemas.microsoft.com/office/drawing/2014/main" id="{598DC25F-417D-4D04-AE7F-7EA23622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79" name="Picture 1798">
          <a:extLst>
            <a:ext uri="{FF2B5EF4-FFF2-40B4-BE49-F238E27FC236}">
              <a16:creationId xmlns:a16="http://schemas.microsoft.com/office/drawing/2014/main" id="{450AF318-9767-41F5-8419-843E4436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80" name="Picture 1798">
          <a:extLst>
            <a:ext uri="{FF2B5EF4-FFF2-40B4-BE49-F238E27FC236}">
              <a16:creationId xmlns:a16="http://schemas.microsoft.com/office/drawing/2014/main" id="{79C8CE32-1D25-41BB-A3C1-9D52AB85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81" name="Picture 1798">
          <a:extLst>
            <a:ext uri="{FF2B5EF4-FFF2-40B4-BE49-F238E27FC236}">
              <a16:creationId xmlns:a16="http://schemas.microsoft.com/office/drawing/2014/main" id="{7407DA0E-322A-494D-B84C-E2016D2B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4082" name="Picture 1787">
          <a:extLst>
            <a:ext uri="{FF2B5EF4-FFF2-40B4-BE49-F238E27FC236}">
              <a16:creationId xmlns:a16="http://schemas.microsoft.com/office/drawing/2014/main" id="{A174C6B5-59DB-4589-928C-9817B8B3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83" name="Picture 1798">
          <a:extLst>
            <a:ext uri="{FF2B5EF4-FFF2-40B4-BE49-F238E27FC236}">
              <a16:creationId xmlns:a16="http://schemas.microsoft.com/office/drawing/2014/main" id="{5B1711BE-22C4-4239-AB82-6FC7938F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84" name="Picture 1798">
          <a:extLst>
            <a:ext uri="{FF2B5EF4-FFF2-40B4-BE49-F238E27FC236}">
              <a16:creationId xmlns:a16="http://schemas.microsoft.com/office/drawing/2014/main" id="{E1995536-4758-4C6C-BDEB-1413AC9A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085" name="Picture 1798">
          <a:extLst>
            <a:ext uri="{FF2B5EF4-FFF2-40B4-BE49-F238E27FC236}">
              <a16:creationId xmlns:a16="http://schemas.microsoft.com/office/drawing/2014/main" id="{9938AE41-8D70-480E-9AFE-9556DA91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86" name="Picture 1798">
          <a:extLst>
            <a:ext uri="{FF2B5EF4-FFF2-40B4-BE49-F238E27FC236}">
              <a16:creationId xmlns:a16="http://schemas.microsoft.com/office/drawing/2014/main" id="{CF8AE519-5A00-4FCB-B8CA-C70E1F3E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087" name="Picture 1798">
          <a:extLst>
            <a:ext uri="{FF2B5EF4-FFF2-40B4-BE49-F238E27FC236}">
              <a16:creationId xmlns:a16="http://schemas.microsoft.com/office/drawing/2014/main" id="{DF651CC3-EA33-408D-86F7-C0DB83AE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4088" name="Picture 29235">
          <a:extLst>
            <a:ext uri="{FF2B5EF4-FFF2-40B4-BE49-F238E27FC236}">
              <a16:creationId xmlns:a16="http://schemas.microsoft.com/office/drawing/2014/main" id="{E4E6E5F4-5687-4848-90EC-455F7802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89" name="Picture 1798">
          <a:extLst>
            <a:ext uri="{FF2B5EF4-FFF2-40B4-BE49-F238E27FC236}">
              <a16:creationId xmlns:a16="http://schemas.microsoft.com/office/drawing/2014/main" id="{025B9C32-30F5-46C5-A5B0-38DD3428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90" name="Picture 1798">
          <a:extLst>
            <a:ext uri="{FF2B5EF4-FFF2-40B4-BE49-F238E27FC236}">
              <a16:creationId xmlns:a16="http://schemas.microsoft.com/office/drawing/2014/main" id="{82EE59D1-69C4-4200-B8E8-D4E8E0F0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91" name="Picture 1798">
          <a:extLst>
            <a:ext uri="{FF2B5EF4-FFF2-40B4-BE49-F238E27FC236}">
              <a16:creationId xmlns:a16="http://schemas.microsoft.com/office/drawing/2014/main" id="{B476EDA9-83E0-437F-B429-5DD9EF15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092" name="Picture 1798">
          <a:extLst>
            <a:ext uri="{FF2B5EF4-FFF2-40B4-BE49-F238E27FC236}">
              <a16:creationId xmlns:a16="http://schemas.microsoft.com/office/drawing/2014/main" id="{45623AB3-5455-4E7A-95B2-02500DF5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093" name="Picture 1798">
          <a:extLst>
            <a:ext uri="{FF2B5EF4-FFF2-40B4-BE49-F238E27FC236}">
              <a16:creationId xmlns:a16="http://schemas.microsoft.com/office/drawing/2014/main" id="{1B6DFB97-72E0-4AA0-BB4D-23B753E7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094" name="Picture 1798">
          <a:extLst>
            <a:ext uri="{FF2B5EF4-FFF2-40B4-BE49-F238E27FC236}">
              <a16:creationId xmlns:a16="http://schemas.microsoft.com/office/drawing/2014/main" id="{DF4181E9-C2EA-46B7-BB67-1A0526D6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4095" name="Picture 29235">
          <a:extLst>
            <a:ext uri="{FF2B5EF4-FFF2-40B4-BE49-F238E27FC236}">
              <a16:creationId xmlns:a16="http://schemas.microsoft.com/office/drawing/2014/main" id="{8362A7D8-F9FE-4EC5-A1F3-5D8620C4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96" name="Picture 1798">
          <a:extLst>
            <a:ext uri="{FF2B5EF4-FFF2-40B4-BE49-F238E27FC236}">
              <a16:creationId xmlns:a16="http://schemas.microsoft.com/office/drawing/2014/main" id="{F1360641-40D9-4E60-A561-B4D727E8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97" name="Picture 1798">
          <a:extLst>
            <a:ext uri="{FF2B5EF4-FFF2-40B4-BE49-F238E27FC236}">
              <a16:creationId xmlns:a16="http://schemas.microsoft.com/office/drawing/2014/main" id="{4FFC09F8-53F3-4B5D-960B-6779E3AA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098" name="Picture 1798">
          <a:extLst>
            <a:ext uri="{FF2B5EF4-FFF2-40B4-BE49-F238E27FC236}">
              <a16:creationId xmlns:a16="http://schemas.microsoft.com/office/drawing/2014/main" id="{E61F4EAE-0FB7-4D8B-BC67-80A3E808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099" name="Picture 1798">
          <a:extLst>
            <a:ext uri="{FF2B5EF4-FFF2-40B4-BE49-F238E27FC236}">
              <a16:creationId xmlns:a16="http://schemas.microsoft.com/office/drawing/2014/main" id="{98322397-492D-474F-996A-DE3C2434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00" name="Picture 1798">
          <a:extLst>
            <a:ext uri="{FF2B5EF4-FFF2-40B4-BE49-F238E27FC236}">
              <a16:creationId xmlns:a16="http://schemas.microsoft.com/office/drawing/2014/main" id="{E4B346C7-0B07-4B30-ABE0-1C920ED1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01" name="Picture 1787">
          <a:extLst>
            <a:ext uri="{FF2B5EF4-FFF2-40B4-BE49-F238E27FC236}">
              <a16:creationId xmlns:a16="http://schemas.microsoft.com/office/drawing/2014/main" id="{C8AEA616-B03B-41ED-B434-4C624A46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02" name="Picture 1787">
          <a:extLst>
            <a:ext uri="{FF2B5EF4-FFF2-40B4-BE49-F238E27FC236}">
              <a16:creationId xmlns:a16="http://schemas.microsoft.com/office/drawing/2014/main" id="{2B75A51F-FDA1-4A16-A082-F78EBDAC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03" name="Picture 4273">
          <a:extLst>
            <a:ext uri="{FF2B5EF4-FFF2-40B4-BE49-F238E27FC236}">
              <a16:creationId xmlns:a16="http://schemas.microsoft.com/office/drawing/2014/main" id="{09CADE0D-F709-4E40-9569-3FE3D443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04" name="Picture 1798">
          <a:extLst>
            <a:ext uri="{FF2B5EF4-FFF2-40B4-BE49-F238E27FC236}">
              <a16:creationId xmlns:a16="http://schemas.microsoft.com/office/drawing/2014/main" id="{ED036C3F-30B6-48CF-97ED-56BA5349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05" name="Picture 1798">
          <a:extLst>
            <a:ext uri="{FF2B5EF4-FFF2-40B4-BE49-F238E27FC236}">
              <a16:creationId xmlns:a16="http://schemas.microsoft.com/office/drawing/2014/main" id="{C75B71E5-45D7-4DCA-922D-BC268668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06" name="Picture 1798">
          <a:extLst>
            <a:ext uri="{FF2B5EF4-FFF2-40B4-BE49-F238E27FC236}">
              <a16:creationId xmlns:a16="http://schemas.microsoft.com/office/drawing/2014/main" id="{E87B25C5-7ECC-4C49-B413-7E3807E3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07" name="Picture 1798">
          <a:extLst>
            <a:ext uri="{FF2B5EF4-FFF2-40B4-BE49-F238E27FC236}">
              <a16:creationId xmlns:a16="http://schemas.microsoft.com/office/drawing/2014/main" id="{240484CC-6123-4DB2-A20F-6F4CB1C5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08" name="Picture 1798">
          <a:extLst>
            <a:ext uri="{FF2B5EF4-FFF2-40B4-BE49-F238E27FC236}">
              <a16:creationId xmlns:a16="http://schemas.microsoft.com/office/drawing/2014/main" id="{DE4E0AB6-9C49-4088-9BD3-269AB99C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4109" name="Picture 29235">
          <a:extLst>
            <a:ext uri="{FF2B5EF4-FFF2-40B4-BE49-F238E27FC236}">
              <a16:creationId xmlns:a16="http://schemas.microsoft.com/office/drawing/2014/main" id="{D0F795C8-DF15-4D84-9719-4A662A78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10" name="Picture 1798">
          <a:extLst>
            <a:ext uri="{FF2B5EF4-FFF2-40B4-BE49-F238E27FC236}">
              <a16:creationId xmlns:a16="http://schemas.microsoft.com/office/drawing/2014/main" id="{85AFD0B5-B20F-41DD-8BE0-015E7DBD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11" name="Picture 1798">
          <a:extLst>
            <a:ext uri="{FF2B5EF4-FFF2-40B4-BE49-F238E27FC236}">
              <a16:creationId xmlns:a16="http://schemas.microsoft.com/office/drawing/2014/main" id="{A99FE0E0-7C98-4176-A1C6-DB1D609B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12" name="Picture 1798">
          <a:extLst>
            <a:ext uri="{FF2B5EF4-FFF2-40B4-BE49-F238E27FC236}">
              <a16:creationId xmlns:a16="http://schemas.microsoft.com/office/drawing/2014/main" id="{BC6A55A5-7016-4C07-A3D2-DB9633D5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4113" name="Picture 29235">
          <a:extLst>
            <a:ext uri="{FF2B5EF4-FFF2-40B4-BE49-F238E27FC236}">
              <a16:creationId xmlns:a16="http://schemas.microsoft.com/office/drawing/2014/main" id="{F6A54206-9EA0-40E7-9A55-9341DEE2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14" name="Picture 1798">
          <a:extLst>
            <a:ext uri="{FF2B5EF4-FFF2-40B4-BE49-F238E27FC236}">
              <a16:creationId xmlns:a16="http://schemas.microsoft.com/office/drawing/2014/main" id="{1B588631-A4B5-4BD4-8093-DB5C455A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15" name="Picture 1798">
          <a:extLst>
            <a:ext uri="{FF2B5EF4-FFF2-40B4-BE49-F238E27FC236}">
              <a16:creationId xmlns:a16="http://schemas.microsoft.com/office/drawing/2014/main" id="{304A0132-B3DF-4F6E-AD61-D40F1301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16" name="Picture 1798">
          <a:extLst>
            <a:ext uri="{FF2B5EF4-FFF2-40B4-BE49-F238E27FC236}">
              <a16:creationId xmlns:a16="http://schemas.microsoft.com/office/drawing/2014/main" id="{0C70019A-06FE-40F4-B2EB-2ADE07BE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4117" name="Picture 29235">
          <a:extLst>
            <a:ext uri="{FF2B5EF4-FFF2-40B4-BE49-F238E27FC236}">
              <a16:creationId xmlns:a16="http://schemas.microsoft.com/office/drawing/2014/main" id="{05A70565-AFAC-46AC-9FED-194A0699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18" name="Picture 1798">
          <a:extLst>
            <a:ext uri="{FF2B5EF4-FFF2-40B4-BE49-F238E27FC236}">
              <a16:creationId xmlns:a16="http://schemas.microsoft.com/office/drawing/2014/main" id="{A1A17728-844E-473A-B19E-459A1913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19" name="Picture 1798">
          <a:extLst>
            <a:ext uri="{FF2B5EF4-FFF2-40B4-BE49-F238E27FC236}">
              <a16:creationId xmlns:a16="http://schemas.microsoft.com/office/drawing/2014/main" id="{5B26441A-33B7-4A08-8179-1395ED7B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20" name="Picture 1798">
          <a:extLst>
            <a:ext uri="{FF2B5EF4-FFF2-40B4-BE49-F238E27FC236}">
              <a16:creationId xmlns:a16="http://schemas.microsoft.com/office/drawing/2014/main" id="{4E787B75-E9B9-4909-88AE-11F12DA5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4121" name="Picture 29235">
          <a:extLst>
            <a:ext uri="{FF2B5EF4-FFF2-40B4-BE49-F238E27FC236}">
              <a16:creationId xmlns:a16="http://schemas.microsoft.com/office/drawing/2014/main" id="{6B8A1C10-AF51-4766-9C1A-1573687A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22" name="Picture 1798">
          <a:extLst>
            <a:ext uri="{FF2B5EF4-FFF2-40B4-BE49-F238E27FC236}">
              <a16:creationId xmlns:a16="http://schemas.microsoft.com/office/drawing/2014/main" id="{7A16F623-FD63-429E-A7BC-D5AAB46F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23" name="Picture 1798">
          <a:extLst>
            <a:ext uri="{FF2B5EF4-FFF2-40B4-BE49-F238E27FC236}">
              <a16:creationId xmlns:a16="http://schemas.microsoft.com/office/drawing/2014/main" id="{4956F7D4-8EE4-4BF3-8B69-E990EB9C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24" name="Picture 1798">
          <a:extLst>
            <a:ext uri="{FF2B5EF4-FFF2-40B4-BE49-F238E27FC236}">
              <a16:creationId xmlns:a16="http://schemas.microsoft.com/office/drawing/2014/main" id="{7DA3AB8F-DEF1-4C5C-AEE1-8C000E47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25" name="Picture 1787">
          <a:extLst>
            <a:ext uri="{FF2B5EF4-FFF2-40B4-BE49-F238E27FC236}">
              <a16:creationId xmlns:a16="http://schemas.microsoft.com/office/drawing/2014/main" id="{D426EBBE-CA1C-4495-91C6-6B2EC408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26" name="Picture 1787">
          <a:extLst>
            <a:ext uri="{FF2B5EF4-FFF2-40B4-BE49-F238E27FC236}">
              <a16:creationId xmlns:a16="http://schemas.microsoft.com/office/drawing/2014/main" id="{6FF79A0C-8524-4E1C-91AD-920063DC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27" name="Picture 1798">
          <a:extLst>
            <a:ext uri="{FF2B5EF4-FFF2-40B4-BE49-F238E27FC236}">
              <a16:creationId xmlns:a16="http://schemas.microsoft.com/office/drawing/2014/main" id="{120DCDED-5C92-4F33-A828-34482D6C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28" name="Picture 1798">
          <a:extLst>
            <a:ext uri="{FF2B5EF4-FFF2-40B4-BE49-F238E27FC236}">
              <a16:creationId xmlns:a16="http://schemas.microsoft.com/office/drawing/2014/main" id="{2F69F789-837A-40E6-B513-1A20957A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4129" name="Picture 29235">
          <a:extLst>
            <a:ext uri="{FF2B5EF4-FFF2-40B4-BE49-F238E27FC236}">
              <a16:creationId xmlns:a16="http://schemas.microsoft.com/office/drawing/2014/main" id="{F4443ED9-E69D-4B50-83F8-87DEABA9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30" name="Picture 1798">
          <a:extLst>
            <a:ext uri="{FF2B5EF4-FFF2-40B4-BE49-F238E27FC236}">
              <a16:creationId xmlns:a16="http://schemas.microsoft.com/office/drawing/2014/main" id="{4A8BE775-C0C7-4D42-BD02-F08189D6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31" name="Picture 1798">
          <a:extLst>
            <a:ext uri="{FF2B5EF4-FFF2-40B4-BE49-F238E27FC236}">
              <a16:creationId xmlns:a16="http://schemas.microsoft.com/office/drawing/2014/main" id="{63BE9FAC-F2BE-475F-98DF-3876D306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32" name="Picture 1798">
          <a:extLst>
            <a:ext uri="{FF2B5EF4-FFF2-40B4-BE49-F238E27FC236}">
              <a16:creationId xmlns:a16="http://schemas.microsoft.com/office/drawing/2014/main" id="{D33155DE-86DC-42A4-851B-12EFECFA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19050</xdr:rowOff>
    </xdr:to>
    <xdr:pic>
      <xdr:nvPicPr>
        <xdr:cNvPr id="4133" name="Picture 29235">
          <a:extLst>
            <a:ext uri="{FF2B5EF4-FFF2-40B4-BE49-F238E27FC236}">
              <a16:creationId xmlns:a16="http://schemas.microsoft.com/office/drawing/2014/main" id="{9E78C6E5-268B-440F-9573-BCE776FE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34" name="Picture 1798">
          <a:extLst>
            <a:ext uri="{FF2B5EF4-FFF2-40B4-BE49-F238E27FC236}">
              <a16:creationId xmlns:a16="http://schemas.microsoft.com/office/drawing/2014/main" id="{4A1A7869-A3D9-42A7-AC00-BEBDB0E5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35" name="Picture 1798">
          <a:extLst>
            <a:ext uri="{FF2B5EF4-FFF2-40B4-BE49-F238E27FC236}">
              <a16:creationId xmlns:a16="http://schemas.microsoft.com/office/drawing/2014/main" id="{42350138-71F4-4543-9A5B-C31E371C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36" name="Picture 1798">
          <a:extLst>
            <a:ext uri="{FF2B5EF4-FFF2-40B4-BE49-F238E27FC236}">
              <a16:creationId xmlns:a16="http://schemas.microsoft.com/office/drawing/2014/main" id="{AE8B4F06-B0C7-4D21-ACD5-19DCB9EF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4137" name="Picture 1787">
          <a:extLst>
            <a:ext uri="{FF2B5EF4-FFF2-40B4-BE49-F238E27FC236}">
              <a16:creationId xmlns:a16="http://schemas.microsoft.com/office/drawing/2014/main" id="{E065A6EE-378C-40FC-AF2A-BB76BACC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38" name="Picture 1798">
          <a:extLst>
            <a:ext uri="{FF2B5EF4-FFF2-40B4-BE49-F238E27FC236}">
              <a16:creationId xmlns:a16="http://schemas.microsoft.com/office/drawing/2014/main" id="{D6D079D2-3105-4D30-AEB7-83792929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39" name="Picture 1798">
          <a:extLst>
            <a:ext uri="{FF2B5EF4-FFF2-40B4-BE49-F238E27FC236}">
              <a16:creationId xmlns:a16="http://schemas.microsoft.com/office/drawing/2014/main" id="{D262D460-EBF9-410E-B9B0-22C08475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4140" name="Picture 29235">
          <a:extLst>
            <a:ext uri="{FF2B5EF4-FFF2-40B4-BE49-F238E27FC236}">
              <a16:creationId xmlns:a16="http://schemas.microsoft.com/office/drawing/2014/main" id="{3A99F6E5-5444-428B-A187-15AF0A5A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41" name="Picture 1798">
          <a:extLst>
            <a:ext uri="{FF2B5EF4-FFF2-40B4-BE49-F238E27FC236}">
              <a16:creationId xmlns:a16="http://schemas.microsoft.com/office/drawing/2014/main" id="{14744524-CB7E-4ECE-B096-C5780B15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42" name="Picture 1798">
          <a:extLst>
            <a:ext uri="{FF2B5EF4-FFF2-40B4-BE49-F238E27FC236}">
              <a16:creationId xmlns:a16="http://schemas.microsoft.com/office/drawing/2014/main" id="{4766B801-D066-46C3-BC46-75911685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43" name="Picture 1798">
          <a:extLst>
            <a:ext uri="{FF2B5EF4-FFF2-40B4-BE49-F238E27FC236}">
              <a16:creationId xmlns:a16="http://schemas.microsoft.com/office/drawing/2014/main" id="{31815F64-65CD-40DF-A737-C0A2F764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19050</xdr:rowOff>
    </xdr:to>
    <xdr:pic>
      <xdr:nvPicPr>
        <xdr:cNvPr id="4144" name="Picture 29235">
          <a:extLst>
            <a:ext uri="{FF2B5EF4-FFF2-40B4-BE49-F238E27FC236}">
              <a16:creationId xmlns:a16="http://schemas.microsoft.com/office/drawing/2014/main" id="{92E399EB-39A4-4B5A-9583-84B9B52C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45" name="Picture 1798">
          <a:extLst>
            <a:ext uri="{FF2B5EF4-FFF2-40B4-BE49-F238E27FC236}">
              <a16:creationId xmlns:a16="http://schemas.microsoft.com/office/drawing/2014/main" id="{3CD9C4FC-A993-4EB5-ABF4-B61F977E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46" name="Picture 1798">
          <a:extLst>
            <a:ext uri="{FF2B5EF4-FFF2-40B4-BE49-F238E27FC236}">
              <a16:creationId xmlns:a16="http://schemas.microsoft.com/office/drawing/2014/main" id="{E713D54A-04E2-4112-A2C5-3F0855F7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47" name="Picture 1798">
          <a:extLst>
            <a:ext uri="{FF2B5EF4-FFF2-40B4-BE49-F238E27FC236}">
              <a16:creationId xmlns:a16="http://schemas.microsoft.com/office/drawing/2014/main" id="{2344752E-21F4-4343-91A9-E0027F8B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4148" name="Picture 1787">
          <a:extLst>
            <a:ext uri="{FF2B5EF4-FFF2-40B4-BE49-F238E27FC236}">
              <a16:creationId xmlns:a16="http://schemas.microsoft.com/office/drawing/2014/main" id="{83B68DA6-4EEE-413F-A9B8-6A263585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49" name="Picture 1798">
          <a:extLst>
            <a:ext uri="{FF2B5EF4-FFF2-40B4-BE49-F238E27FC236}">
              <a16:creationId xmlns:a16="http://schemas.microsoft.com/office/drawing/2014/main" id="{BD66428D-E5E7-4CF8-955B-704217CA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50" name="Picture 1798">
          <a:extLst>
            <a:ext uri="{FF2B5EF4-FFF2-40B4-BE49-F238E27FC236}">
              <a16:creationId xmlns:a16="http://schemas.microsoft.com/office/drawing/2014/main" id="{1E31DFC0-B19E-4FCA-8745-DE8CCC9E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51" name="Picture 1798">
          <a:extLst>
            <a:ext uri="{FF2B5EF4-FFF2-40B4-BE49-F238E27FC236}">
              <a16:creationId xmlns:a16="http://schemas.microsoft.com/office/drawing/2014/main" id="{A6AE1249-4299-4D87-AD47-073048B5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52" name="Picture 1798">
          <a:extLst>
            <a:ext uri="{FF2B5EF4-FFF2-40B4-BE49-F238E27FC236}">
              <a16:creationId xmlns:a16="http://schemas.microsoft.com/office/drawing/2014/main" id="{CD953524-F5E0-43F1-AAD0-239D1C75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53" name="Picture 1798">
          <a:extLst>
            <a:ext uri="{FF2B5EF4-FFF2-40B4-BE49-F238E27FC236}">
              <a16:creationId xmlns:a16="http://schemas.microsoft.com/office/drawing/2014/main" id="{E163A772-4FA9-47E2-80DC-18430FB9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4154" name="Picture 29235">
          <a:extLst>
            <a:ext uri="{FF2B5EF4-FFF2-40B4-BE49-F238E27FC236}">
              <a16:creationId xmlns:a16="http://schemas.microsoft.com/office/drawing/2014/main" id="{584B81FE-0A79-4B54-ABBE-30EBEA23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55" name="Picture 1798">
          <a:extLst>
            <a:ext uri="{FF2B5EF4-FFF2-40B4-BE49-F238E27FC236}">
              <a16:creationId xmlns:a16="http://schemas.microsoft.com/office/drawing/2014/main" id="{2E3690A7-4F36-4008-9785-2A617EF5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56" name="Picture 1798">
          <a:extLst>
            <a:ext uri="{FF2B5EF4-FFF2-40B4-BE49-F238E27FC236}">
              <a16:creationId xmlns:a16="http://schemas.microsoft.com/office/drawing/2014/main" id="{3F948875-FEA7-45A0-8213-EFCAF987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57" name="Picture 1798">
          <a:extLst>
            <a:ext uri="{FF2B5EF4-FFF2-40B4-BE49-F238E27FC236}">
              <a16:creationId xmlns:a16="http://schemas.microsoft.com/office/drawing/2014/main" id="{4BA1AE61-5897-49B7-99B9-D2EC3242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58" name="Picture 1798">
          <a:extLst>
            <a:ext uri="{FF2B5EF4-FFF2-40B4-BE49-F238E27FC236}">
              <a16:creationId xmlns:a16="http://schemas.microsoft.com/office/drawing/2014/main" id="{3C4FAC39-7635-4FDE-AB2D-E38A6050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59" name="Picture 1798">
          <a:extLst>
            <a:ext uri="{FF2B5EF4-FFF2-40B4-BE49-F238E27FC236}">
              <a16:creationId xmlns:a16="http://schemas.microsoft.com/office/drawing/2014/main" id="{37E37E82-CFE1-4F21-ABAB-D6D38022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60" name="Picture 1798">
          <a:extLst>
            <a:ext uri="{FF2B5EF4-FFF2-40B4-BE49-F238E27FC236}">
              <a16:creationId xmlns:a16="http://schemas.microsoft.com/office/drawing/2014/main" id="{5E56FD08-DC3A-4752-8AA1-BBCC2135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4161" name="Picture 29235">
          <a:extLst>
            <a:ext uri="{FF2B5EF4-FFF2-40B4-BE49-F238E27FC236}">
              <a16:creationId xmlns:a16="http://schemas.microsoft.com/office/drawing/2014/main" id="{2F589560-FEE0-4429-943A-752BC028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62" name="Picture 1798">
          <a:extLst>
            <a:ext uri="{FF2B5EF4-FFF2-40B4-BE49-F238E27FC236}">
              <a16:creationId xmlns:a16="http://schemas.microsoft.com/office/drawing/2014/main" id="{7770DCEF-E08B-45C0-AD0A-52833C3D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63" name="Picture 1798">
          <a:extLst>
            <a:ext uri="{FF2B5EF4-FFF2-40B4-BE49-F238E27FC236}">
              <a16:creationId xmlns:a16="http://schemas.microsoft.com/office/drawing/2014/main" id="{6B7D4A55-26E3-4635-8D39-7DC1A724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64" name="Picture 1798">
          <a:extLst>
            <a:ext uri="{FF2B5EF4-FFF2-40B4-BE49-F238E27FC236}">
              <a16:creationId xmlns:a16="http://schemas.microsoft.com/office/drawing/2014/main" id="{629CBE9B-AF32-42F2-ABE2-CA0EADD2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65" name="Picture 1798">
          <a:extLst>
            <a:ext uri="{FF2B5EF4-FFF2-40B4-BE49-F238E27FC236}">
              <a16:creationId xmlns:a16="http://schemas.microsoft.com/office/drawing/2014/main" id="{8835C217-6A93-4837-98E5-447AC989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66" name="Picture 1798">
          <a:extLst>
            <a:ext uri="{FF2B5EF4-FFF2-40B4-BE49-F238E27FC236}">
              <a16:creationId xmlns:a16="http://schemas.microsoft.com/office/drawing/2014/main" id="{3071CF07-774C-4484-A756-3E249076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67" name="Picture 1787">
          <a:extLst>
            <a:ext uri="{FF2B5EF4-FFF2-40B4-BE49-F238E27FC236}">
              <a16:creationId xmlns:a16="http://schemas.microsoft.com/office/drawing/2014/main" id="{6B33D1D6-C642-4D78-ACAF-D436774F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68" name="Picture 1787">
          <a:extLst>
            <a:ext uri="{FF2B5EF4-FFF2-40B4-BE49-F238E27FC236}">
              <a16:creationId xmlns:a16="http://schemas.microsoft.com/office/drawing/2014/main" id="{52EE8A48-DD55-44A4-9EA8-8FA2E23E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69" name="Picture 4273">
          <a:extLst>
            <a:ext uri="{FF2B5EF4-FFF2-40B4-BE49-F238E27FC236}">
              <a16:creationId xmlns:a16="http://schemas.microsoft.com/office/drawing/2014/main" id="{4F35F8AC-C9C3-4239-A622-26163385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70" name="Picture 1798">
          <a:extLst>
            <a:ext uri="{FF2B5EF4-FFF2-40B4-BE49-F238E27FC236}">
              <a16:creationId xmlns:a16="http://schemas.microsoft.com/office/drawing/2014/main" id="{502E8165-95D3-42B2-B161-164B83BE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71" name="Picture 1798">
          <a:extLst>
            <a:ext uri="{FF2B5EF4-FFF2-40B4-BE49-F238E27FC236}">
              <a16:creationId xmlns:a16="http://schemas.microsoft.com/office/drawing/2014/main" id="{F25DFB9A-A4C6-4825-9D60-F1DE0D79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72" name="Picture 1798">
          <a:extLst>
            <a:ext uri="{FF2B5EF4-FFF2-40B4-BE49-F238E27FC236}">
              <a16:creationId xmlns:a16="http://schemas.microsoft.com/office/drawing/2014/main" id="{3FF55AA6-9A2A-46FA-880A-2DF3F83D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73" name="Picture 1798">
          <a:extLst>
            <a:ext uri="{FF2B5EF4-FFF2-40B4-BE49-F238E27FC236}">
              <a16:creationId xmlns:a16="http://schemas.microsoft.com/office/drawing/2014/main" id="{44F9D63C-9C0C-4D81-A083-AECA9950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74" name="Picture 1798">
          <a:extLst>
            <a:ext uri="{FF2B5EF4-FFF2-40B4-BE49-F238E27FC236}">
              <a16:creationId xmlns:a16="http://schemas.microsoft.com/office/drawing/2014/main" id="{F612E88A-8487-4235-AB56-3AAB20F5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4175" name="Picture 29235">
          <a:extLst>
            <a:ext uri="{FF2B5EF4-FFF2-40B4-BE49-F238E27FC236}">
              <a16:creationId xmlns:a16="http://schemas.microsoft.com/office/drawing/2014/main" id="{6CB0C1F4-8EC1-4B8D-93CC-FA3714BD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76" name="Picture 1798">
          <a:extLst>
            <a:ext uri="{FF2B5EF4-FFF2-40B4-BE49-F238E27FC236}">
              <a16:creationId xmlns:a16="http://schemas.microsoft.com/office/drawing/2014/main" id="{6E5E749C-452B-455C-B6CA-97EAB69B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77" name="Picture 1798">
          <a:extLst>
            <a:ext uri="{FF2B5EF4-FFF2-40B4-BE49-F238E27FC236}">
              <a16:creationId xmlns:a16="http://schemas.microsoft.com/office/drawing/2014/main" id="{7F30594C-C65E-4BA7-8420-426B0E96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78" name="Picture 1798">
          <a:extLst>
            <a:ext uri="{FF2B5EF4-FFF2-40B4-BE49-F238E27FC236}">
              <a16:creationId xmlns:a16="http://schemas.microsoft.com/office/drawing/2014/main" id="{E90D0A5E-63B7-4333-B7FF-3DDA5F38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4179" name="Picture 29235">
          <a:extLst>
            <a:ext uri="{FF2B5EF4-FFF2-40B4-BE49-F238E27FC236}">
              <a16:creationId xmlns:a16="http://schemas.microsoft.com/office/drawing/2014/main" id="{E9673E17-109E-4167-ADDA-9150847A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80" name="Picture 1798">
          <a:extLst>
            <a:ext uri="{FF2B5EF4-FFF2-40B4-BE49-F238E27FC236}">
              <a16:creationId xmlns:a16="http://schemas.microsoft.com/office/drawing/2014/main" id="{B1FC34AB-AA77-4EC9-8E83-1D64ECDD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81" name="Picture 1798">
          <a:extLst>
            <a:ext uri="{FF2B5EF4-FFF2-40B4-BE49-F238E27FC236}">
              <a16:creationId xmlns:a16="http://schemas.microsoft.com/office/drawing/2014/main" id="{84781E39-CF1E-4B7E-B123-BC53F3DE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82" name="Picture 1798">
          <a:extLst>
            <a:ext uri="{FF2B5EF4-FFF2-40B4-BE49-F238E27FC236}">
              <a16:creationId xmlns:a16="http://schemas.microsoft.com/office/drawing/2014/main" id="{ED99D634-D492-42C9-9B7C-E5189082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4183" name="Picture 29235">
          <a:extLst>
            <a:ext uri="{FF2B5EF4-FFF2-40B4-BE49-F238E27FC236}">
              <a16:creationId xmlns:a16="http://schemas.microsoft.com/office/drawing/2014/main" id="{914F8040-3C62-4193-9201-C39E3B19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84" name="Picture 1798">
          <a:extLst>
            <a:ext uri="{FF2B5EF4-FFF2-40B4-BE49-F238E27FC236}">
              <a16:creationId xmlns:a16="http://schemas.microsoft.com/office/drawing/2014/main" id="{B00F7908-82B1-44BF-87B1-1B86F853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85" name="Picture 1798">
          <a:extLst>
            <a:ext uri="{FF2B5EF4-FFF2-40B4-BE49-F238E27FC236}">
              <a16:creationId xmlns:a16="http://schemas.microsoft.com/office/drawing/2014/main" id="{65355E42-B2F5-41D1-8BD9-3486CC11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86" name="Picture 1798">
          <a:extLst>
            <a:ext uri="{FF2B5EF4-FFF2-40B4-BE49-F238E27FC236}">
              <a16:creationId xmlns:a16="http://schemas.microsoft.com/office/drawing/2014/main" id="{BF0754D5-DF50-417D-BB28-897CE587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4187" name="Picture 29235">
          <a:extLst>
            <a:ext uri="{FF2B5EF4-FFF2-40B4-BE49-F238E27FC236}">
              <a16:creationId xmlns:a16="http://schemas.microsoft.com/office/drawing/2014/main" id="{136E28CF-D155-4856-98B4-283D45EA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88" name="Picture 1798">
          <a:extLst>
            <a:ext uri="{FF2B5EF4-FFF2-40B4-BE49-F238E27FC236}">
              <a16:creationId xmlns:a16="http://schemas.microsoft.com/office/drawing/2014/main" id="{F8FD76C4-BF38-4767-99FC-44E50395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89" name="Picture 1798">
          <a:extLst>
            <a:ext uri="{FF2B5EF4-FFF2-40B4-BE49-F238E27FC236}">
              <a16:creationId xmlns:a16="http://schemas.microsoft.com/office/drawing/2014/main" id="{B584BEEB-2FC6-4CD5-9EDF-17A00B6E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90" name="Picture 1798">
          <a:extLst>
            <a:ext uri="{FF2B5EF4-FFF2-40B4-BE49-F238E27FC236}">
              <a16:creationId xmlns:a16="http://schemas.microsoft.com/office/drawing/2014/main" id="{8F3CFA3D-BBA7-4CC0-B3B0-C510301D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91" name="Picture 1787">
          <a:extLst>
            <a:ext uri="{FF2B5EF4-FFF2-40B4-BE49-F238E27FC236}">
              <a16:creationId xmlns:a16="http://schemas.microsoft.com/office/drawing/2014/main" id="{CDA85704-1295-4CC8-A87A-D3434D1B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192" name="Picture 1787">
          <a:extLst>
            <a:ext uri="{FF2B5EF4-FFF2-40B4-BE49-F238E27FC236}">
              <a16:creationId xmlns:a16="http://schemas.microsoft.com/office/drawing/2014/main" id="{F92AE9FF-FDB4-428A-8F3B-D4C525BA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93" name="Picture 1798">
          <a:extLst>
            <a:ext uri="{FF2B5EF4-FFF2-40B4-BE49-F238E27FC236}">
              <a16:creationId xmlns:a16="http://schemas.microsoft.com/office/drawing/2014/main" id="{4E78F9A3-F266-4AA5-91B4-5A790972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94" name="Picture 1798">
          <a:extLst>
            <a:ext uri="{FF2B5EF4-FFF2-40B4-BE49-F238E27FC236}">
              <a16:creationId xmlns:a16="http://schemas.microsoft.com/office/drawing/2014/main" id="{0795EED6-AA4A-43B3-BC3F-A670135B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4195" name="Picture 29235">
          <a:extLst>
            <a:ext uri="{FF2B5EF4-FFF2-40B4-BE49-F238E27FC236}">
              <a16:creationId xmlns:a16="http://schemas.microsoft.com/office/drawing/2014/main" id="{F396D57E-ADA6-43F2-AAAD-BE3B0463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96" name="Picture 1798">
          <a:extLst>
            <a:ext uri="{FF2B5EF4-FFF2-40B4-BE49-F238E27FC236}">
              <a16:creationId xmlns:a16="http://schemas.microsoft.com/office/drawing/2014/main" id="{B96C8679-FC86-46D4-82BD-2F749969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97" name="Picture 1798">
          <a:extLst>
            <a:ext uri="{FF2B5EF4-FFF2-40B4-BE49-F238E27FC236}">
              <a16:creationId xmlns:a16="http://schemas.microsoft.com/office/drawing/2014/main" id="{D1E0773B-2E31-477D-A435-50F19D3C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198" name="Picture 1798">
          <a:extLst>
            <a:ext uri="{FF2B5EF4-FFF2-40B4-BE49-F238E27FC236}">
              <a16:creationId xmlns:a16="http://schemas.microsoft.com/office/drawing/2014/main" id="{72EFB7F2-3C95-403E-8DB7-3610BE62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19050</xdr:rowOff>
    </xdr:to>
    <xdr:pic>
      <xdr:nvPicPr>
        <xdr:cNvPr id="4199" name="Picture 29235">
          <a:extLst>
            <a:ext uri="{FF2B5EF4-FFF2-40B4-BE49-F238E27FC236}">
              <a16:creationId xmlns:a16="http://schemas.microsoft.com/office/drawing/2014/main" id="{B73E2CB0-EAFE-4FD8-B405-35B1C226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200" name="Picture 1798">
          <a:extLst>
            <a:ext uri="{FF2B5EF4-FFF2-40B4-BE49-F238E27FC236}">
              <a16:creationId xmlns:a16="http://schemas.microsoft.com/office/drawing/2014/main" id="{359F22FF-C7A5-4A86-B525-061E230A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201" name="Picture 1798">
          <a:extLst>
            <a:ext uri="{FF2B5EF4-FFF2-40B4-BE49-F238E27FC236}">
              <a16:creationId xmlns:a16="http://schemas.microsoft.com/office/drawing/2014/main" id="{58466FE0-44BF-41E0-8655-1308EE9F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202" name="Picture 1798">
          <a:extLst>
            <a:ext uri="{FF2B5EF4-FFF2-40B4-BE49-F238E27FC236}">
              <a16:creationId xmlns:a16="http://schemas.microsoft.com/office/drawing/2014/main" id="{674465BE-BB47-491C-A56D-55980471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4203" name="Picture 1787">
          <a:extLst>
            <a:ext uri="{FF2B5EF4-FFF2-40B4-BE49-F238E27FC236}">
              <a16:creationId xmlns:a16="http://schemas.microsoft.com/office/drawing/2014/main" id="{B29B8428-6068-4795-ADDA-5F025692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04" name="Picture 1798">
          <a:extLst>
            <a:ext uri="{FF2B5EF4-FFF2-40B4-BE49-F238E27FC236}">
              <a16:creationId xmlns:a16="http://schemas.microsoft.com/office/drawing/2014/main" id="{ADE00484-8CD8-4CF5-AB41-547D3113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05" name="Picture 1798">
          <a:extLst>
            <a:ext uri="{FF2B5EF4-FFF2-40B4-BE49-F238E27FC236}">
              <a16:creationId xmlns:a16="http://schemas.microsoft.com/office/drawing/2014/main" id="{FFDA7324-ADA0-4120-A6CF-10A68BDC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4206" name="Picture 29235">
          <a:extLst>
            <a:ext uri="{FF2B5EF4-FFF2-40B4-BE49-F238E27FC236}">
              <a16:creationId xmlns:a16="http://schemas.microsoft.com/office/drawing/2014/main" id="{3DD0AE9E-B604-4074-A0D1-E888F315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07" name="Picture 1798">
          <a:extLst>
            <a:ext uri="{FF2B5EF4-FFF2-40B4-BE49-F238E27FC236}">
              <a16:creationId xmlns:a16="http://schemas.microsoft.com/office/drawing/2014/main" id="{A5C4CC81-BD5B-4CBA-B3AB-F79BE87E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08" name="Picture 1798">
          <a:extLst>
            <a:ext uri="{FF2B5EF4-FFF2-40B4-BE49-F238E27FC236}">
              <a16:creationId xmlns:a16="http://schemas.microsoft.com/office/drawing/2014/main" id="{B47B4A49-C64F-43D7-9EC9-C00C0623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09" name="Picture 1798">
          <a:extLst>
            <a:ext uri="{FF2B5EF4-FFF2-40B4-BE49-F238E27FC236}">
              <a16:creationId xmlns:a16="http://schemas.microsoft.com/office/drawing/2014/main" id="{10958BC8-72F6-405E-AA51-1AC4F38D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4210" name="Picture 29235">
          <a:extLst>
            <a:ext uri="{FF2B5EF4-FFF2-40B4-BE49-F238E27FC236}">
              <a16:creationId xmlns:a16="http://schemas.microsoft.com/office/drawing/2014/main" id="{DD07BA02-81D5-4E98-90B8-91A6F3C6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11" name="Picture 1798">
          <a:extLst>
            <a:ext uri="{FF2B5EF4-FFF2-40B4-BE49-F238E27FC236}">
              <a16:creationId xmlns:a16="http://schemas.microsoft.com/office/drawing/2014/main" id="{FADBECBA-0A85-4F72-B8EE-2C0FBA25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12" name="Picture 1798">
          <a:extLst>
            <a:ext uri="{FF2B5EF4-FFF2-40B4-BE49-F238E27FC236}">
              <a16:creationId xmlns:a16="http://schemas.microsoft.com/office/drawing/2014/main" id="{05178206-067A-46CA-BFBA-4046B9B9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13" name="Picture 1798">
          <a:extLst>
            <a:ext uri="{FF2B5EF4-FFF2-40B4-BE49-F238E27FC236}">
              <a16:creationId xmlns:a16="http://schemas.microsoft.com/office/drawing/2014/main" id="{E12860BE-4789-4FD7-8945-CF04204C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4214" name="Picture 1787">
          <a:extLst>
            <a:ext uri="{FF2B5EF4-FFF2-40B4-BE49-F238E27FC236}">
              <a16:creationId xmlns:a16="http://schemas.microsoft.com/office/drawing/2014/main" id="{932335CC-9ADE-46CB-BED5-941F0581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15" name="Picture 1798">
          <a:extLst>
            <a:ext uri="{FF2B5EF4-FFF2-40B4-BE49-F238E27FC236}">
              <a16:creationId xmlns:a16="http://schemas.microsoft.com/office/drawing/2014/main" id="{6461EDBA-5FC1-4689-8DE9-12E1F136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16" name="Picture 1798">
          <a:extLst>
            <a:ext uri="{FF2B5EF4-FFF2-40B4-BE49-F238E27FC236}">
              <a16:creationId xmlns:a16="http://schemas.microsoft.com/office/drawing/2014/main" id="{726F6CE3-5C60-48AE-B54E-3CCA7463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17" name="Picture 1798">
          <a:extLst>
            <a:ext uri="{FF2B5EF4-FFF2-40B4-BE49-F238E27FC236}">
              <a16:creationId xmlns:a16="http://schemas.microsoft.com/office/drawing/2014/main" id="{8966E5DE-FE02-49EA-A92A-8892B193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18" name="Picture 1798">
          <a:extLst>
            <a:ext uri="{FF2B5EF4-FFF2-40B4-BE49-F238E27FC236}">
              <a16:creationId xmlns:a16="http://schemas.microsoft.com/office/drawing/2014/main" id="{E0DDB367-C064-4A47-9DD5-ED87D08F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19" name="Picture 1798">
          <a:extLst>
            <a:ext uri="{FF2B5EF4-FFF2-40B4-BE49-F238E27FC236}">
              <a16:creationId xmlns:a16="http://schemas.microsoft.com/office/drawing/2014/main" id="{D97C04FA-A181-4746-866B-4249A2B6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4220" name="Picture 29235">
          <a:extLst>
            <a:ext uri="{FF2B5EF4-FFF2-40B4-BE49-F238E27FC236}">
              <a16:creationId xmlns:a16="http://schemas.microsoft.com/office/drawing/2014/main" id="{87EAEABB-2A5B-4F2E-A6B6-95E3FC23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21" name="Picture 1798">
          <a:extLst>
            <a:ext uri="{FF2B5EF4-FFF2-40B4-BE49-F238E27FC236}">
              <a16:creationId xmlns:a16="http://schemas.microsoft.com/office/drawing/2014/main" id="{8C6C9685-C107-47AA-8A09-FBAAF49C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22" name="Picture 1798">
          <a:extLst>
            <a:ext uri="{FF2B5EF4-FFF2-40B4-BE49-F238E27FC236}">
              <a16:creationId xmlns:a16="http://schemas.microsoft.com/office/drawing/2014/main" id="{BD006DD5-C8A6-498D-975D-25B1C065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23" name="Picture 1798">
          <a:extLst>
            <a:ext uri="{FF2B5EF4-FFF2-40B4-BE49-F238E27FC236}">
              <a16:creationId xmlns:a16="http://schemas.microsoft.com/office/drawing/2014/main" id="{C783605A-0630-43FB-9852-5F9CF37E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24" name="Picture 1798">
          <a:extLst>
            <a:ext uri="{FF2B5EF4-FFF2-40B4-BE49-F238E27FC236}">
              <a16:creationId xmlns:a16="http://schemas.microsoft.com/office/drawing/2014/main" id="{AD52414C-2A67-4FF4-ABCD-60B9E456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25" name="Picture 1798">
          <a:extLst>
            <a:ext uri="{FF2B5EF4-FFF2-40B4-BE49-F238E27FC236}">
              <a16:creationId xmlns:a16="http://schemas.microsoft.com/office/drawing/2014/main" id="{DADEFCB2-B634-4981-B478-B4F92480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26" name="Picture 1798">
          <a:extLst>
            <a:ext uri="{FF2B5EF4-FFF2-40B4-BE49-F238E27FC236}">
              <a16:creationId xmlns:a16="http://schemas.microsoft.com/office/drawing/2014/main" id="{ED6AE8F8-5539-43E9-B9E9-6D3FC3C8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4227" name="Picture 29235">
          <a:extLst>
            <a:ext uri="{FF2B5EF4-FFF2-40B4-BE49-F238E27FC236}">
              <a16:creationId xmlns:a16="http://schemas.microsoft.com/office/drawing/2014/main" id="{E1B76E5D-6E67-472E-8EDA-51B47B85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28" name="Picture 1798">
          <a:extLst>
            <a:ext uri="{FF2B5EF4-FFF2-40B4-BE49-F238E27FC236}">
              <a16:creationId xmlns:a16="http://schemas.microsoft.com/office/drawing/2014/main" id="{0AD18AE8-706D-4B6B-9604-B993ACB3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29" name="Picture 1798">
          <a:extLst>
            <a:ext uri="{FF2B5EF4-FFF2-40B4-BE49-F238E27FC236}">
              <a16:creationId xmlns:a16="http://schemas.microsoft.com/office/drawing/2014/main" id="{89AE5693-CB11-4F1E-8F95-97B49B6B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30" name="Picture 1798">
          <a:extLst>
            <a:ext uri="{FF2B5EF4-FFF2-40B4-BE49-F238E27FC236}">
              <a16:creationId xmlns:a16="http://schemas.microsoft.com/office/drawing/2014/main" id="{4C10F8BC-30B9-49DE-BBD4-DE6108E5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31" name="Picture 1798">
          <a:extLst>
            <a:ext uri="{FF2B5EF4-FFF2-40B4-BE49-F238E27FC236}">
              <a16:creationId xmlns:a16="http://schemas.microsoft.com/office/drawing/2014/main" id="{C5410769-3FA4-4EDA-9235-45BE46FB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32" name="Picture 1798">
          <a:extLst>
            <a:ext uri="{FF2B5EF4-FFF2-40B4-BE49-F238E27FC236}">
              <a16:creationId xmlns:a16="http://schemas.microsoft.com/office/drawing/2014/main" id="{8DDA0A7B-CD94-43EF-9117-0A71722F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33" name="Picture 1787">
          <a:extLst>
            <a:ext uri="{FF2B5EF4-FFF2-40B4-BE49-F238E27FC236}">
              <a16:creationId xmlns:a16="http://schemas.microsoft.com/office/drawing/2014/main" id="{B1527A43-6B6C-4A1D-9F5A-EC84FA48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34" name="Picture 1787">
          <a:extLst>
            <a:ext uri="{FF2B5EF4-FFF2-40B4-BE49-F238E27FC236}">
              <a16:creationId xmlns:a16="http://schemas.microsoft.com/office/drawing/2014/main" id="{B1DB6F7C-B4AE-45A2-8751-0465C7CB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35" name="Picture 4273">
          <a:extLst>
            <a:ext uri="{FF2B5EF4-FFF2-40B4-BE49-F238E27FC236}">
              <a16:creationId xmlns:a16="http://schemas.microsoft.com/office/drawing/2014/main" id="{F243EA8C-DE81-4CF0-82E1-62F4B55B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36" name="Picture 1798">
          <a:extLst>
            <a:ext uri="{FF2B5EF4-FFF2-40B4-BE49-F238E27FC236}">
              <a16:creationId xmlns:a16="http://schemas.microsoft.com/office/drawing/2014/main" id="{C045514D-C978-4F88-994D-A03E4B88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37" name="Picture 1798">
          <a:extLst>
            <a:ext uri="{FF2B5EF4-FFF2-40B4-BE49-F238E27FC236}">
              <a16:creationId xmlns:a16="http://schemas.microsoft.com/office/drawing/2014/main" id="{0A57C85E-3E63-4689-8841-2678D18A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38" name="Picture 1798">
          <a:extLst>
            <a:ext uri="{FF2B5EF4-FFF2-40B4-BE49-F238E27FC236}">
              <a16:creationId xmlns:a16="http://schemas.microsoft.com/office/drawing/2014/main" id="{635056C1-BF41-448C-8145-DBFA2873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39" name="Picture 1798">
          <a:extLst>
            <a:ext uri="{FF2B5EF4-FFF2-40B4-BE49-F238E27FC236}">
              <a16:creationId xmlns:a16="http://schemas.microsoft.com/office/drawing/2014/main" id="{BA14963B-1E4E-442F-AE4E-2791CECF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40" name="Picture 1798">
          <a:extLst>
            <a:ext uri="{FF2B5EF4-FFF2-40B4-BE49-F238E27FC236}">
              <a16:creationId xmlns:a16="http://schemas.microsoft.com/office/drawing/2014/main" id="{286B62CC-FCFB-48CC-8C22-40DB9C97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4241" name="Picture 29235">
          <a:extLst>
            <a:ext uri="{FF2B5EF4-FFF2-40B4-BE49-F238E27FC236}">
              <a16:creationId xmlns:a16="http://schemas.microsoft.com/office/drawing/2014/main" id="{FE2AB2CA-FCCB-42AC-B3BB-F22F932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42" name="Picture 1798">
          <a:extLst>
            <a:ext uri="{FF2B5EF4-FFF2-40B4-BE49-F238E27FC236}">
              <a16:creationId xmlns:a16="http://schemas.microsoft.com/office/drawing/2014/main" id="{C5EDCCE8-DD64-4752-883A-1ED42EEC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43" name="Picture 1798">
          <a:extLst>
            <a:ext uri="{FF2B5EF4-FFF2-40B4-BE49-F238E27FC236}">
              <a16:creationId xmlns:a16="http://schemas.microsoft.com/office/drawing/2014/main" id="{32A1FE55-14CB-432D-BE55-8B7202F5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44" name="Picture 1798">
          <a:extLst>
            <a:ext uri="{FF2B5EF4-FFF2-40B4-BE49-F238E27FC236}">
              <a16:creationId xmlns:a16="http://schemas.microsoft.com/office/drawing/2014/main" id="{6D4E3946-E092-49A3-8E19-2BAFA286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19050</xdr:rowOff>
    </xdr:to>
    <xdr:pic>
      <xdr:nvPicPr>
        <xdr:cNvPr id="4245" name="Picture 29235">
          <a:extLst>
            <a:ext uri="{FF2B5EF4-FFF2-40B4-BE49-F238E27FC236}">
              <a16:creationId xmlns:a16="http://schemas.microsoft.com/office/drawing/2014/main" id="{A0B0C7C0-3177-4FDB-9DDC-7EBB99B9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46" name="Picture 1798">
          <a:extLst>
            <a:ext uri="{FF2B5EF4-FFF2-40B4-BE49-F238E27FC236}">
              <a16:creationId xmlns:a16="http://schemas.microsoft.com/office/drawing/2014/main" id="{C357A38F-110C-48E5-9C6D-C3449804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47" name="Picture 1798">
          <a:extLst>
            <a:ext uri="{FF2B5EF4-FFF2-40B4-BE49-F238E27FC236}">
              <a16:creationId xmlns:a16="http://schemas.microsoft.com/office/drawing/2014/main" id="{ABF13E46-949A-42AA-91EF-D52D5E0A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48" name="Picture 1798">
          <a:extLst>
            <a:ext uri="{FF2B5EF4-FFF2-40B4-BE49-F238E27FC236}">
              <a16:creationId xmlns:a16="http://schemas.microsoft.com/office/drawing/2014/main" id="{58AA6868-2D74-411B-AAE9-3800E605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4249" name="Picture 29235">
          <a:extLst>
            <a:ext uri="{FF2B5EF4-FFF2-40B4-BE49-F238E27FC236}">
              <a16:creationId xmlns:a16="http://schemas.microsoft.com/office/drawing/2014/main" id="{081472C8-E7C9-4C7A-964F-43894334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50" name="Picture 1798">
          <a:extLst>
            <a:ext uri="{FF2B5EF4-FFF2-40B4-BE49-F238E27FC236}">
              <a16:creationId xmlns:a16="http://schemas.microsoft.com/office/drawing/2014/main" id="{4867F087-40A5-439E-AB3A-8B277F30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51" name="Picture 1798">
          <a:extLst>
            <a:ext uri="{FF2B5EF4-FFF2-40B4-BE49-F238E27FC236}">
              <a16:creationId xmlns:a16="http://schemas.microsoft.com/office/drawing/2014/main" id="{7CD313DA-27A3-4388-B6A4-4BFA206C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52" name="Picture 1798">
          <a:extLst>
            <a:ext uri="{FF2B5EF4-FFF2-40B4-BE49-F238E27FC236}">
              <a16:creationId xmlns:a16="http://schemas.microsoft.com/office/drawing/2014/main" id="{EF578F83-932E-41A6-8963-ABD5654B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19050</xdr:rowOff>
    </xdr:to>
    <xdr:pic>
      <xdr:nvPicPr>
        <xdr:cNvPr id="4253" name="Picture 29235">
          <a:extLst>
            <a:ext uri="{FF2B5EF4-FFF2-40B4-BE49-F238E27FC236}">
              <a16:creationId xmlns:a16="http://schemas.microsoft.com/office/drawing/2014/main" id="{73BE3460-982A-4B6D-98B6-5A326E32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54" name="Picture 1798">
          <a:extLst>
            <a:ext uri="{FF2B5EF4-FFF2-40B4-BE49-F238E27FC236}">
              <a16:creationId xmlns:a16="http://schemas.microsoft.com/office/drawing/2014/main" id="{111D3110-7D87-40FE-9E03-F374254A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55" name="Picture 1798">
          <a:extLst>
            <a:ext uri="{FF2B5EF4-FFF2-40B4-BE49-F238E27FC236}">
              <a16:creationId xmlns:a16="http://schemas.microsoft.com/office/drawing/2014/main" id="{E3FA2E59-51F5-49A1-9437-889C6F04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56" name="Picture 1798">
          <a:extLst>
            <a:ext uri="{FF2B5EF4-FFF2-40B4-BE49-F238E27FC236}">
              <a16:creationId xmlns:a16="http://schemas.microsoft.com/office/drawing/2014/main" id="{1339FE78-2488-41F8-B7AA-A7418C13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57" name="Picture 1787">
          <a:extLst>
            <a:ext uri="{FF2B5EF4-FFF2-40B4-BE49-F238E27FC236}">
              <a16:creationId xmlns:a16="http://schemas.microsoft.com/office/drawing/2014/main" id="{33F54D06-4D4F-46C0-975E-FA3C7457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58" name="Picture 1787">
          <a:extLst>
            <a:ext uri="{FF2B5EF4-FFF2-40B4-BE49-F238E27FC236}">
              <a16:creationId xmlns:a16="http://schemas.microsoft.com/office/drawing/2014/main" id="{3035FA96-2916-4FB8-8801-A4B6F4EA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59" name="Picture 1798">
          <a:extLst>
            <a:ext uri="{FF2B5EF4-FFF2-40B4-BE49-F238E27FC236}">
              <a16:creationId xmlns:a16="http://schemas.microsoft.com/office/drawing/2014/main" id="{211F0247-281B-49E7-8B03-A014C409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60" name="Picture 1798">
          <a:extLst>
            <a:ext uri="{FF2B5EF4-FFF2-40B4-BE49-F238E27FC236}">
              <a16:creationId xmlns:a16="http://schemas.microsoft.com/office/drawing/2014/main" id="{0DAE16FD-614F-4A52-8115-6807C7D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4261" name="Picture 29235">
          <a:extLst>
            <a:ext uri="{FF2B5EF4-FFF2-40B4-BE49-F238E27FC236}">
              <a16:creationId xmlns:a16="http://schemas.microsoft.com/office/drawing/2014/main" id="{178A9702-5F99-43F0-A5E2-6D4843CA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62" name="Picture 1798">
          <a:extLst>
            <a:ext uri="{FF2B5EF4-FFF2-40B4-BE49-F238E27FC236}">
              <a16:creationId xmlns:a16="http://schemas.microsoft.com/office/drawing/2014/main" id="{3EB445DF-0805-40C0-88D5-8A0725FD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63" name="Picture 1798">
          <a:extLst>
            <a:ext uri="{FF2B5EF4-FFF2-40B4-BE49-F238E27FC236}">
              <a16:creationId xmlns:a16="http://schemas.microsoft.com/office/drawing/2014/main" id="{EF2D7277-A16F-4FBC-82B4-9C2F57BA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64" name="Picture 1798">
          <a:extLst>
            <a:ext uri="{FF2B5EF4-FFF2-40B4-BE49-F238E27FC236}">
              <a16:creationId xmlns:a16="http://schemas.microsoft.com/office/drawing/2014/main" id="{6647F583-69A0-4BFD-B499-E793D229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19050</xdr:rowOff>
    </xdr:to>
    <xdr:pic>
      <xdr:nvPicPr>
        <xdr:cNvPr id="4265" name="Picture 29235">
          <a:extLst>
            <a:ext uri="{FF2B5EF4-FFF2-40B4-BE49-F238E27FC236}">
              <a16:creationId xmlns:a16="http://schemas.microsoft.com/office/drawing/2014/main" id="{A4F6B537-0356-4511-B56F-111196C9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66" name="Picture 1798">
          <a:extLst>
            <a:ext uri="{FF2B5EF4-FFF2-40B4-BE49-F238E27FC236}">
              <a16:creationId xmlns:a16="http://schemas.microsoft.com/office/drawing/2014/main" id="{52862BE1-8C7E-4CBC-AAF8-FCB1F091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67" name="Picture 1798">
          <a:extLst>
            <a:ext uri="{FF2B5EF4-FFF2-40B4-BE49-F238E27FC236}">
              <a16:creationId xmlns:a16="http://schemas.microsoft.com/office/drawing/2014/main" id="{90949C6F-DBBB-4C01-997B-6E4A36E7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68" name="Picture 1798">
          <a:extLst>
            <a:ext uri="{FF2B5EF4-FFF2-40B4-BE49-F238E27FC236}">
              <a16:creationId xmlns:a16="http://schemas.microsoft.com/office/drawing/2014/main" id="{B6EAFBD9-7683-4B75-90D3-DC65B48A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4269" name="Picture 1787">
          <a:extLst>
            <a:ext uri="{FF2B5EF4-FFF2-40B4-BE49-F238E27FC236}">
              <a16:creationId xmlns:a16="http://schemas.microsoft.com/office/drawing/2014/main" id="{14E2BB9A-3FA1-42AB-99B0-F4F1A52C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70" name="Picture 1798">
          <a:extLst>
            <a:ext uri="{FF2B5EF4-FFF2-40B4-BE49-F238E27FC236}">
              <a16:creationId xmlns:a16="http://schemas.microsoft.com/office/drawing/2014/main" id="{66818F2A-F46E-4FCC-AD8F-75EBD1D7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71" name="Picture 1798">
          <a:extLst>
            <a:ext uri="{FF2B5EF4-FFF2-40B4-BE49-F238E27FC236}">
              <a16:creationId xmlns:a16="http://schemas.microsoft.com/office/drawing/2014/main" id="{B13B3F08-939F-4139-9702-B9C0486A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19050</xdr:rowOff>
    </xdr:to>
    <xdr:pic>
      <xdr:nvPicPr>
        <xdr:cNvPr id="4272" name="Picture 29235">
          <a:extLst>
            <a:ext uri="{FF2B5EF4-FFF2-40B4-BE49-F238E27FC236}">
              <a16:creationId xmlns:a16="http://schemas.microsoft.com/office/drawing/2014/main" id="{F2A0B982-DAD7-4798-80B2-E7C3B2EF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73" name="Picture 1798">
          <a:extLst>
            <a:ext uri="{FF2B5EF4-FFF2-40B4-BE49-F238E27FC236}">
              <a16:creationId xmlns:a16="http://schemas.microsoft.com/office/drawing/2014/main" id="{13A9EFB9-E0D6-4C87-AC9F-D00FFC35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74" name="Picture 1798">
          <a:extLst>
            <a:ext uri="{FF2B5EF4-FFF2-40B4-BE49-F238E27FC236}">
              <a16:creationId xmlns:a16="http://schemas.microsoft.com/office/drawing/2014/main" id="{E9A36825-B274-46FF-A805-7FD4590E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75" name="Picture 1798">
          <a:extLst>
            <a:ext uri="{FF2B5EF4-FFF2-40B4-BE49-F238E27FC236}">
              <a16:creationId xmlns:a16="http://schemas.microsoft.com/office/drawing/2014/main" id="{1E8F1FCE-24B7-480E-B1C5-D56B5D87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19050</xdr:rowOff>
    </xdr:to>
    <xdr:pic>
      <xdr:nvPicPr>
        <xdr:cNvPr id="4276" name="Picture 29235">
          <a:extLst>
            <a:ext uri="{FF2B5EF4-FFF2-40B4-BE49-F238E27FC236}">
              <a16:creationId xmlns:a16="http://schemas.microsoft.com/office/drawing/2014/main" id="{EE9A80A2-4195-4B38-BCF5-B42F0F17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77" name="Picture 1798">
          <a:extLst>
            <a:ext uri="{FF2B5EF4-FFF2-40B4-BE49-F238E27FC236}">
              <a16:creationId xmlns:a16="http://schemas.microsoft.com/office/drawing/2014/main" id="{93C58C13-8133-4372-80E0-4CE60F3A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78" name="Picture 1798">
          <a:extLst>
            <a:ext uri="{FF2B5EF4-FFF2-40B4-BE49-F238E27FC236}">
              <a16:creationId xmlns:a16="http://schemas.microsoft.com/office/drawing/2014/main" id="{AE1583FF-04F4-4E0C-997B-3373BB9F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79" name="Picture 1798">
          <a:extLst>
            <a:ext uri="{FF2B5EF4-FFF2-40B4-BE49-F238E27FC236}">
              <a16:creationId xmlns:a16="http://schemas.microsoft.com/office/drawing/2014/main" id="{847E0E51-0ACB-4FB9-B72A-F4B70C4C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4280" name="Picture 1787">
          <a:extLst>
            <a:ext uri="{FF2B5EF4-FFF2-40B4-BE49-F238E27FC236}">
              <a16:creationId xmlns:a16="http://schemas.microsoft.com/office/drawing/2014/main" id="{317B1BD4-0CF8-46B2-9C27-D1135C54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81" name="Picture 1798">
          <a:extLst>
            <a:ext uri="{FF2B5EF4-FFF2-40B4-BE49-F238E27FC236}">
              <a16:creationId xmlns:a16="http://schemas.microsoft.com/office/drawing/2014/main" id="{DEC00C6E-1025-403F-B95C-4101B2C4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82" name="Picture 1798">
          <a:extLst>
            <a:ext uri="{FF2B5EF4-FFF2-40B4-BE49-F238E27FC236}">
              <a16:creationId xmlns:a16="http://schemas.microsoft.com/office/drawing/2014/main" id="{163E0052-43FB-4E50-9A98-DB29EB42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283" name="Picture 1798">
          <a:extLst>
            <a:ext uri="{FF2B5EF4-FFF2-40B4-BE49-F238E27FC236}">
              <a16:creationId xmlns:a16="http://schemas.microsoft.com/office/drawing/2014/main" id="{1282D1BE-6E69-45A7-9947-2D84E711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84" name="Picture 1798">
          <a:extLst>
            <a:ext uri="{FF2B5EF4-FFF2-40B4-BE49-F238E27FC236}">
              <a16:creationId xmlns:a16="http://schemas.microsoft.com/office/drawing/2014/main" id="{3AC9EAF4-3B4E-484C-85C1-7D6D68C8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285" name="Picture 1798">
          <a:extLst>
            <a:ext uri="{FF2B5EF4-FFF2-40B4-BE49-F238E27FC236}">
              <a16:creationId xmlns:a16="http://schemas.microsoft.com/office/drawing/2014/main" id="{5216DDCE-23B1-4787-854E-1AB45A69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4286" name="Picture 29235">
          <a:extLst>
            <a:ext uri="{FF2B5EF4-FFF2-40B4-BE49-F238E27FC236}">
              <a16:creationId xmlns:a16="http://schemas.microsoft.com/office/drawing/2014/main" id="{EE96F738-D338-419C-8424-2CBD2275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87" name="Picture 1798">
          <a:extLst>
            <a:ext uri="{FF2B5EF4-FFF2-40B4-BE49-F238E27FC236}">
              <a16:creationId xmlns:a16="http://schemas.microsoft.com/office/drawing/2014/main" id="{FFFE40E3-7B76-4A57-BFCD-FCF6040F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88" name="Picture 1798">
          <a:extLst>
            <a:ext uri="{FF2B5EF4-FFF2-40B4-BE49-F238E27FC236}">
              <a16:creationId xmlns:a16="http://schemas.microsoft.com/office/drawing/2014/main" id="{12434E9E-E0D4-4027-B814-95B4D813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89" name="Picture 1798">
          <a:extLst>
            <a:ext uri="{FF2B5EF4-FFF2-40B4-BE49-F238E27FC236}">
              <a16:creationId xmlns:a16="http://schemas.microsoft.com/office/drawing/2014/main" id="{D6FEC473-39DB-464A-A0F9-E7DA66A8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290" name="Picture 1798">
          <a:extLst>
            <a:ext uri="{FF2B5EF4-FFF2-40B4-BE49-F238E27FC236}">
              <a16:creationId xmlns:a16="http://schemas.microsoft.com/office/drawing/2014/main" id="{6F2DC23C-5BDC-426C-8580-810F28B1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291" name="Picture 1798">
          <a:extLst>
            <a:ext uri="{FF2B5EF4-FFF2-40B4-BE49-F238E27FC236}">
              <a16:creationId xmlns:a16="http://schemas.microsoft.com/office/drawing/2014/main" id="{F076FBEF-FF10-45ED-BDDD-53A5C13A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292" name="Picture 1798">
          <a:extLst>
            <a:ext uri="{FF2B5EF4-FFF2-40B4-BE49-F238E27FC236}">
              <a16:creationId xmlns:a16="http://schemas.microsoft.com/office/drawing/2014/main" id="{D7371DDC-CC72-4E70-97E7-24DEA320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4293" name="Picture 29235">
          <a:extLst>
            <a:ext uri="{FF2B5EF4-FFF2-40B4-BE49-F238E27FC236}">
              <a16:creationId xmlns:a16="http://schemas.microsoft.com/office/drawing/2014/main" id="{18492056-4EBC-49A5-B1CE-5FF3D29B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94" name="Picture 1798">
          <a:extLst>
            <a:ext uri="{FF2B5EF4-FFF2-40B4-BE49-F238E27FC236}">
              <a16:creationId xmlns:a16="http://schemas.microsoft.com/office/drawing/2014/main" id="{ACFBAA5E-6E1A-4300-BBE3-A0DAF0B4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95" name="Picture 1798">
          <a:extLst>
            <a:ext uri="{FF2B5EF4-FFF2-40B4-BE49-F238E27FC236}">
              <a16:creationId xmlns:a16="http://schemas.microsoft.com/office/drawing/2014/main" id="{C6220F4B-DC49-4078-86E3-E3C8500A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96" name="Picture 1798">
          <a:extLst>
            <a:ext uri="{FF2B5EF4-FFF2-40B4-BE49-F238E27FC236}">
              <a16:creationId xmlns:a16="http://schemas.microsoft.com/office/drawing/2014/main" id="{1D372728-E933-45B3-829C-C7E8C917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297" name="Picture 1798">
          <a:extLst>
            <a:ext uri="{FF2B5EF4-FFF2-40B4-BE49-F238E27FC236}">
              <a16:creationId xmlns:a16="http://schemas.microsoft.com/office/drawing/2014/main" id="{E7A848B8-413C-45FC-A7ED-51D942B7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298" name="Picture 1798">
          <a:extLst>
            <a:ext uri="{FF2B5EF4-FFF2-40B4-BE49-F238E27FC236}">
              <a16:creationId xmlns:a16="http://schemas.microsoft.com/office/drawing/2014/main" id="{2CAF8B2D-2995-44F8-9DFC-6CADEF6B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299" name="Picture 1787">
          <a:extLst>
            <a:ext uri="{FF2B5EF4-FFF2-40B4-BE49-F238E27FC236}">
              <a16:creationId xmlns:a16="http://schemas.microsoft.com/office/drawing/2014/main" id="{6700EC41-E74B-4FFE-8DEE-4B0E28A4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00" name="Picture 1787">
          <a:extLst>
            <a:ext uri="{FF2B5EF4-FFF2-40B4-BE49-F238E27FC236}">
              <a16:creationId xmlns:a16="http://schemas.microsoft.com/office/drawing/2014/main" id="{371E0B2B-A7D9-40B6-AD99-9C82E1AC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01" name="Picture 4273">
          <a:extLst>
            <a:ext uri="{FF2B5EF4-FFF2-40B4-BE49-F238E27FC236}">
              <a16:creationId xmlns:a16="http://schemas.microsoft.com/office/drawing/2014/main" id="{0236CF2B-70FE-4263-A916-C3C9E36F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02" name="Picture 1798">
          <a:extLst>
            <a:ext uri="{FF2B5EF4-FFF2-40B4-BE49-F238E27FC236}">
              <a16:creationId xmlns:a16="http://schemas.microsoft.com/office/drawing/2014/main" id="{929DC4C3-B8C4-48B3-83E4-FBB2D29A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03" name="Picture 1798">
          <a:extLst>
            <a:ext uri="{FF2B5EF4-FFF2-40B4-BE49-F238E27FC236}">
              <a16:creationId xmlns:a16="http://schemas.microsoft.com/office/drawing/2014/main" id="{9E1849B4-3F1D-4A1A-BA71-86A8AD4E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04" name="Picture 1798">
          <a:extLst>
            <a:ext uri="{FF2B5EF4-FFF2-40B4-BE49-F238E27FC236}">
              <a16:creationId xmlns:a16="http://schemas.microsoft.com/office/drawing/2014/main" id="{37A2AB53-43EE-42B5-8327-AC33EFEE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05" name="Picture 1798">
          <a:extLst>
            <a:ext uri="{FF2B5EF4-FFF2-40B4-BE49-F238E27FC236}">
              <a16:creationId xmlns:a16="http://schemas.microsoft.com/office/drawing/2014/main" id="{ED08C951-B2F3-4981-B527-4758694F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06" name="Picture 1798">
          <a:extLst>
            <a:ext uri="{FF2B5EF4-FFF2-40B4-BE49-F238E27FC236}">
              <a16:creationId xmlns:a16="http://schemas.microsoft.com/office/drawing/2014/main" id="{15E74FA6-783F-4512-8197-D176932F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4307" name="Picture 29235">
          <a:extLst>
            <a:ext uri="{FF2B5EF4-FFF2-40B4-BE49-F238E27FC236}">
              <a16:creationId xmlns:a16="http://schemas.microsoft.com/office/drawing/2014/main" id="{6F178D62-63E8-42F8-9242-B8687CC1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08" name="Picture 1798">
          <a:extLst>
            <a:ext uri="{FF2B5EF4-FFF2-40B4-BE49-F238E27FC236}">
              <a16:creationId xmlns:a16="http://schemas.microsoft.com/office/drawing/2014/main" id="{919775DD-1A89-4BE4-B472-E03F7363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09" name="Picture 1798">
          <a:extLst>
            <a:ext uri="{FF2B5EF4-FFF2-40B4-BE49-F238E27FC236}">
              <a16:creationId xmlns:a16="http://schemas.microsoft.com/office/drawing/2014/main" id="{21828DC5-2A26-4689-A5B1-F75599D2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10" name="Picture 1798">
          <a:extLst>
            <a:ext uri="{FF2B5EF4-FFF2-40B4-BE49-F238E27FC236}">
              <a16:creationId xmlns:a16="http://schemas.microsoft.com/office/drawing/2014/main" id="{CA86C819-A10F-4264-826E-47985819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19050</xdr:rowOff>
    </xdr:to>
    <xdr:pic>
      <xdr:nvPicPr>
        <xdr:cNvPr id="4311" name="Picture 29235">
          <a:extLst>
            <a:ext uri="{FF2B5EF4-FFF2-40B4-BE49-F238E27FC236}">
              <a16:creationId xmlns:a16="http://schemas.microsoft.com/office/drawing/2014/main" id="{85112A9F-FEDD-4B3F-A4E0-B1D18175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12" name="Picture 1798">
          <a:extLst>
            <a:ext uri="{FF2B5EF4-FFF2-40B4-BE49-F238E27FC236}">
              <a16:creationId xmlns:a16="http://schemas.microsoft.com/office/drawing/2014/main" id="{DF57FF77-E382-484D-A3AB-ABBD93AF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13" name="Picture 1798">
          <a:extLst>
            <a:ext uri="{FF2B5EF4-FFF2-40B4-BE49-F238E27FC236}">
              <a16:creationId xmlns:a16="http://schemas.microsoft.com/office/drawing/2014/main" id="{02B247EF-28B0-4339-AC0F-0173C16B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14" name="Picture 1798">
          <a:extLst>
            <a:ext uri="{FF2B5EF4-FFF2-40B4-BE49-F238E27FC236}">
              <a16:creationId xmlns:a16="http://schemas.microsoft.com/office/drawing/2014/main" id="{C4CC8049-2654-43DF-BF77-548D9218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4315" name="Picture 29235">
          <a:extLst>
            <a:ext uri="{FF2B5EF4-FFF2-40B4-BE49-F238E27FC236}">
              <a16:creationId xmlns:a16="http://schemas.microsoft.com/office/drawing/2014/main" id="{D5FA8E11-B9DD-4D47-B2BB-4703FECC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16" name="Picture 1798">
          <a:extLst>
            <a:ext uri="{FF2B5EF4-FFF2-40B4-BE49-F238E27FC236}">
              <a16:creationId xmlns:a16="http://schemas.microsoft.com/office/drawing/2014/main" id="{B4323188-FA7E-4EC8-8D45-864C3F7C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17" name="Picture 1798">
          <a:extLst>
            <a:ext uri="{FF2B5EF4-FFF2-40B4-BE49-F238E27FC236}">
              <a16:creationId xmlns:a16="http://schemas.microsoft.com/office/drawing/2014/main" id="{528BA420-7CB0-4D2C-B648-A3CDCE9A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18" name="Picture 1798">
          <a:extLst>
            <a:ext uri="{FF2B5EF4-FFF2-40B4-BE49-F238E27FC236}">
              <a16:creationId xmlns:a16="http://schemas.microsoft.com/office/drawing/2014/main" id="{30B366AB-A2DE-4B44-8DB1-E5AA2CB5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19050</xdr:rowOff>
    </xdr:to>
    <xdr:pic>
      <xdr:nvPicPr>
        <xdr:cNvPr id="4319" name="Picture 29235">
          <a:extLst>
            <a:ext uri="{FF2B5EF4-FFF2-40B4-BE49-F238E27FC236}">
              <a16:creationId xmlns:a16="http://schemas.microsoft.com/office/drawing/2014/main" id="{871C0B24-0CE9-4996-82F6-5AE4505B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20" name="Picture 1798">
          <a:extLst>
            <a:ext uri="{FF2B5EF4-FFF2-40B4-BE49-F238E27FC236}">
              <a16:creationId xmlns:a16="http://schemas.microsoft.com/office/drawing/2014/main" id="{9D2F363D-133C-410C-AF36-ECBDAE15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21" name="Picture 1798">
          <a:extLst>
            <a:ext uri="{FF2B5EF4-FFF2-40B4-BE49-F238E27FC236}">
              <a16:creationId xmlns:a16="http://schemas.microsoft.com/office/drawing/2014/main" id="{29B12309-8E22-49D4-92D4-BE8FB9D7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22" name="Picture 1798">
          <a:extLst>
            <a:ext uri="{FF2B5EF4-FFF2-40B4-BE49-F238E27FC236}">
              <a16:creationId xmlns:a16="http://schemas.microsoft.com/office/drawing/2014/main" id="{DE02C0B4-7506-4660-B93E-90572924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23" name="Picture 1787">
          <a:extLst>
            <a:ext uri="{FF2B5EF4-FFF2-40B4-BE49-F238E27FC236}">
              <a16:creationId xmlns:a16="http://schemas.microsoft.com/office/drawing/2014/main" id="{63295405-3835-4686-A4BA-FA6D88B2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24" name="Picture 1787">
          <a:extLst>
            <a:ext uri="{FF2B5EF4-FFF2-40B4-BE49-F238E27FC236}">
              <a16:creationId xmlns:a16="http://schemas.microsoft.com/office/drawing/2014/main" id="{766B99AB-38E4-4259-AFE0-6F65ED4E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25" name="Picture 1798">
          <a:extLst>
            <a:ext uri="{FF2B5EF4-FFF2-40B4-BE49-F238E27FC236}">
              <a16:creationId xmlns:a16="http://schemas.microsoft.com/office/drawing/2014/main" id="{E68557BA-8EBF-40B4-BC95-57C4C51A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26" name="Picture 1798">
          <a:extLst>
            <a:ext uri="{FF2B5EF4-FFF2-40B4-BE49-F238E27FC236}">
              <a16:creationId xmlns:a16="http://schemas.microsoft.com/office/drawing/2014/main" id="{8F9E8961-5890-42B6-802B-5C300B2C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4327" name="Picture 29235">
          <a:extLst>
            <a:ext uri="{FF2B5EF4-FFF2-40B4-BE49-F238E27FC236}">
              <a16:creationId xmlns:a16="http://schemas.microsoft.com/office/drawing/2014/main" id="{819F317C-921A-4927-9181-25FA6FBD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28" name="Picture 1798">
          <a:extLst>
            <a:ext uri="{FF2B5EF4-FFF2-40B4-BE49-F238E27FC236}">
              <a16:creationId xmlns:a16="http://schemas.microsoft.com/office/drawing/2014/main" id="{CB0B1E06-55DD-4436-A49C-1CB08522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29" name="Picture 1798">
          <a:extLst>
            <a:ext uri="{FF2B5EF4-FFF2-40B4-BE49-F238E27FC236}">
              <a16:creationId xmlns:a16="http://schemas.microsoft.com/office/drawing/2014/main" id="{EC062588-39D1-4609-8CE6-75104187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30" name="Picture 1798">
          <a:extLst>
            <a:ext uri="{FF2B5EF4-FFF2-40B4-BE49-F238E27FC236}">
              <a16:creationId xmlns:a16="http://schemas.microsoft.com/office/drawing/2014/main" id="{5BE66F6B-B675-4D98-BA73-FACB4CB2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19050</xdr:rowOff>
    </xdr:to>
    <xdr:pic>
      <xdr:nvPicPr>
        <xdr:cNvPr id="4331" name="Picture 29235">
          <a:extLst>
            <a:ext uri="{FF2B5EF4-FFF2-40B4-BE49-F238E27FC236}">
              <a16:creationId xmlns:a16="http://schemas.microsoft.com/office/drawing/2014/main" id="{47E53A25-FA57-4C50-BB8D-8E917427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32" name="Picture 1798">
          <a:extLst>
            <a:ext uri="{FF2B5EF4-FFF2-40B4-BE49-F238E27FC236}">
              <a16:creationId xmlns:a16="http://schemas.microsoft.com/office/drawing/2014/main" id="{8DEC389F-5522-4B4C-A8FC-4EDAC93A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33" name="Picture 1798">
          <a:extLst>
            <a:ext uri="{FF2B5EF4-FFF2-40B4-BE49-F238E27FC236}">
              <a16:creationId xmlns:a16="http://schemas.microsoft.com/office/drawing/2014/main" id="{76F501DC-F37E-487D-8686-75C8AAFB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34" name="Picture 1798">
          <a:extLst>
            <a:ext uri="{FF2B5EF4-FFF2-40B4-BE49-F238E27FC236}">
              <a16:creationId xmlns:a16="http://schemas.microsoft.com/office/drawing/2014/main" id="{FD79A5BF-C782-4B86-AE49-5E76EBF3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335" name="Picture 1787">
          <a:extLst>
            <a:ext uri="{FF2B5EF4-FFF2-40B4-BE49-F238E27FC236}">
              <a16:creationId xmlns:a16="http://schemas.microsoft.com/office/drawing/2014/main" id="{986EDB23-618C-4546-8C70-2884BE50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36" name="Picture 1798">
          <a:extLst>
            <a:ext uri="{FF2B5EF4-FFF2-40B4-BE49-F238E27FC236}">
              <a16:creationId xmlns:a16="http://schemas.microsoft.com/office/drawing/2014/main" id="{BC94F936-06F6-47CD-91C7-548003DF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37" name="Picture 1798">
          <a:extLst>
            <a:ext uri="{FF2B5EF4-FFF2-40B4-BE49-F238E27FC236}">
              <a16:creationId xmlns:a16="http://schemas.microsoft.com/office/drawing/2014/main" id="{206C682F-D8EE-4DF2-9A85-722A0929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19050</xdr:rowOff>
    </xdr:to>
    <xdr:pic>
      <xdr:nvPicPr>
        <xdr:cNvPr id="4338" name="Picture 29235">
          <a:extLst>
            <a:ext uri="{FF2B5EF4-FFF2-40B4-BE49-F238E27FC236}">
              <a16:creationId xmlns:a16="http://schemas.microsoft.com/office/drawing/2014/main" id="{7956361F-7234-4E3E-9D70-E196F016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39" name="Picture 1798">
          <a:extLst>
            <a:ext uri="{FF2B5EF4-FFF2-40B4-BE49-F238E27FC236}">
              <a16:creationId xmlns:a16="http://schemas.microsoft.com/office/drawing/2014/main" id="{87B49572-09D6-4657-ACDB-317C69CE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40" name="Picture 1798">
          <a:extLst>
            <a:ext uri="{FF2B5EF4-FFF2-40B4-BE49-F238E27FC236}">
              <a16:creationId xmlns:a16="http://schemas.microsoft.com/office/drawing/2014/main" id="{FA9C3C9C-6FC0-4373-8438-FFB54313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41" name="Picture 1798">
          <a:extLst>
            <a:ext uri="{FF2B5EF4-FFF2-40B4-BE49-F238E27FC236}">
              <a16:creationId xmlns:a16="http://schemas.microsoft.com/office/drawing/2014/main" id="{5C1D6651-E8A5-4F10-B745-395626C4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19050</xdr:rowOff>
    </xdr:to>
    <xdr:pic>
      <xdr:nvPicPr>
        <xdr:cNvPr id="4342" name="Picture 29235">
          <a:extLst>
            <a:ext uri="{FF2B5EF4-FFF2-40B4-BE49-F238E27FC236}">
              <a16:creationId xmlns:a16="http://schemas.microsoft.com/office/drawing/2014/main" id="{8FDFBDA1-FA53-41C4-8D68-992DF41C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43" name="Picture 1798">
          <a:extLst>
            <a:ext uri="{FF2B5EF4-FFF2-40B4-BE49-F238E27FC236}">
              <a16:creationId xmlns:a16="http://schemas.microsoft.com/office/drawing/2014/main" id="{06EA4236-234A-461E-8EC3-56279088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44" name="Picture 1798">
          <a:extLst>
            <a:ext uri="{FF2B5EF4-FFF2-40B4-BE49-F238E27FC236}">
              <a16:creationId xmlns:a16="http://schemas.microsoft.com/office/drawing/2014/main" id="{49469E59-A237-4718-86E4-5AB0FC44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45" name="Picture 1798">
          <a:extLst>
            <a:ext uri="{FF2B5EF4-FFF2-40B4-BE49-F238E27FC236}">
              <a16:creationId xmlns:a16="http://schemas.microsoft.com/office/drawing/2014/main" id="{B633AEC6-BFA6-419C-BE19-3FEB8B72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4346" name="Picture 1787">
          <a:extLst>
            <a:ext uri="{FF2B5EF4-FFF2-40B4-BE49-F238E27FC236}">
              <a16:creationId xmlns:a16="http://schemas.microsoft.com/office/drawing/2014/main" id="{49097644-BB8C-4F44-85CC-627BD0A8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47" name="Picture 1798">
          <a:extLst>
            <a:ext uri="{FF2B5EF4-FFF2-40B4-BE49-F238E27FC236}">
              <a16:creationId xmlns:a16="http://schemas.microsoft.com/office/drawing/2014/main" id="{ADA04355-8198-4BA0-9B49-A2B9E454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48" name="Picture 1798">
          <a:extLst>
            <a:ext uri="{FF2B5EF4-FFF2-40B4-BE49-F238E27FC236}">
              <a16:creationId xmlns:a16="http://schemas.microsoft.com/office/drawing/2014/main" id="{1879AED4-5F2F-4CC7-86FA-7B9AD2B5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49" name="Picture 1798">
          <a:extLst>
            <a:ext uri="{FF2B5EF4-FFF2-40B4-BE49-F238E27FC236}">
              <a16:creationId xmlns:a16="http://schemas.microsoft.com/office/drawing/2014/main" id="{0150B183-3B48-4130-B002-FEB39B72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50" name="Picture 1798">
          <a:extLst>
            <a:ext uri="{FF2B5EF4-FFF2-40B4-BE49-F238E27FC236}">
              <a16:creationId xmlns:a16="http://schemas.microsoft.com/office/drawing/2014/main" id="{3C4E606C-F0B9-44F4-81BF-2EB12F01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51" name="Picture 1798">
          <a:extLst>
            <a:ext uri="{FF2B5EF4-FFF2-40B4-BE49-F238E27FC236}">
              <a16:creationId xmlns:a16="http://schemas.microsoft.com/office/drawing/2014/main" id="{602C138A-F8FE-45AC-9085-8A457FB8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4352" name="Picture 29235">
          <a:extLst>
            <a:ext uri="{FF2B5EF4-FFF2-40B4-BE49-F238E27FC236}">
              <a16:creationId xmlns:a16="http://schemas.microsoft.com/office/drawing/2014/main" id="{67FFF720-FEFD-49D9-994F-EBD2AB08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53" name="Picture 1798">
          <a:extLst>
            <a:ext uri="{FF2B5EF4-FFF2-40B4-BE49-F238E27FC236}">
              <a16:creationId xmlns:a16="http://schemas.microsoft.com/office/drawing/2014/main" id="{A64B53F4-876A-4B72-B99A-FE5B8495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54" name="Picture 1798">
          <a:extLst>
            <a:ext uri="{FF2B5EF4-FFF2-40B4-BE49-F238E27FC236}">
              <a16:creationId xmlns:a16="http://schemas.microsoft.com/office/drawing/2014/main" id="{7E312C7F-B0A7-44E6-9119-CFEE239C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55" name="Picture 1798">
          <a:extLst>
            <a:ext uri="{FF2B5EF4-FFF2-40B4-BE49-F238E27FC236}">
              <a16:creationId xmlns:a16="http://schemas.microsoft.com/office/drawing/2014/main" id="{B5255902-FCAE-4878-83F8-E8584EB1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56" name="Picture 1798">
          <a:extLst>
            <a:ext uri="{FF2B5EF4-FFF2-40B4-BE49-F238E27FC236}">
              <a16:creationId xmlns:a16="http://schemas.microsoft.com/office/drawing/2014/main" id="{FFFC6E80-21A3-490E-9B5A-E81D89D0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57" name="Picture 1798">
          <a:extLst>
            <a:ext uri="{FF2B5EF4-FFF2-40B4-BE49-F238E27FC236}">
              <a16:creationId xmlns:a16="http://schemas.microsoft.com/office/drawing/2014/main" id="{78C26F5B-F26C-4F8E-BAF4-5921527A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58" name="Picture 1798">
          <a:extLst>
            <a:ext uri="{FF2B5EF4-FFF2-40B4-BE49-F238E27FC236}">
              <a16:creationId xmlns:a16="http://schemas.microsoft.com/office/drawing/2014/main" id="{A074C0FD-2692-4E5A-AFB9-473BBCDD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4359" name="Picture 29235">
          <a:extLst>
            <a:ext uri="{FF2B5EF4-FFF2-40B4-BE49-F238E27FC236}">
              <a16:creationId xmlns:a16="http://schemas.microsoft.com/office/drawing/2014/main" id="{A80CCA30-69E4-4C0A-B6FB-26562CF7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60" name="Picture 1798">
          <a:extLst>
            <a:ext uri="{FF2B5EF4-FFF2-40B4-BE49-F238E27FC236}">
              <a16:creationId xmlns:a16="http://schemas.microsoft.com/office/drawing/2014/main" id="{048F9326-0CDA-48D7-B17B-5168AA24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61" name="Picture 1798">
          <a:extLst>
            <a:ext uri="{FF2B5EF4-FFF2-40B4-BE49-F238E27FC236}">
              <a16:creationId xmlns:a16="http://schemas.microsoft.com/office/drawing/2014/main" id="{4172197F-6DD1-4011-B54E-F6E76F7D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62" name="Picture 1798">
          <a:extLst>
            <a:ext uri="{FF2B5EF4-FFF2-40B4-BE49-F238E27FC236}">
              <a16:creationId xmlns:a16="http://schemas.microsoft.com/office/drawing/2014/main" id="{1C800716-D3C2-428E-A2FB-1314D34B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63" name="Picture 1798">
          <a:extLst>
            <a:ext uri="{FF2B5EF4-FFF2-40B4-BE49-F238E27FC236}">
              <a16:creationId xmlns:a16="http://schemas.microsoft.com/office/drawing/2014/main" id="{80C13FA7-E4ED-4E85-BF2A-10D6E586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64" name="Picture 1798">
          <a:extLst>
            <a:ext uri="{FF2B5EF4-FFF2-40B4-BE49-F238E27FC236}">
              <a16:creationId xmlns:a16="http://schemas.microsoft.com/office/drawing/2014/main" id="{1D52A543-7409-49DA-B379-F3A950EA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65" name="Picture 1787">
          <a:extLst>
            <a:ext uri="{FF2B5EF4-FFF2-40B4-BE49-F238E27FC236}">
              <a16:creationId xmlns:a16="http://schemas.microsoft.com/office/drawing/2014/main" id="{B99386E2-458E-44A7-85F8-911C7305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66" name="Picture 1787">
          <a:extLst>
            <a:ext uri="{FF2B5EF4-FFF2-40B4-BE49-F238E27FC236}">
              <a16:creationId xmlns:a16="http://schemas.microsoft.com/office/drawing/2014/main" id="{3395B2B4-593C-474D-8F0C-8EFEEF5C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67" name="Picture 4273">
          <a:extLst>
            <a:ext uri="{FF2B5EF4-FFF2-40B4-BE49-F238E27FC236}">
              <a16:creationId xmlns:a16="http://schemas.microsoft.com/office/drawing/2014/main" id="{85285336-A866-4C0F-B373-CDC768AA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68" name="Picture 1798">
          <a:extLst>
            <a:ext uri="{FF2B5EF4-FFF2-40B4-BE49-F238E27FC236}">
              <a16:creationId xmlns:a16="http://schemas.microsoft.com/office/drawing/2014/main" id="{A21EE5E1-0150-411C-9912-96ACD4A2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69" name="Picture 1798">
          <a:extLst>
            <a:ext uri="{FF2B5EF4-FFF2-40B4-BE49-F238E27FC236}">
              <a16:creationId xmlns:a16="http://schemas.microsoft.com/office/drawing/2014/main" id="{BD3CE83B-DF71-460B-A0F4-2C4F9A46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70" name="Picture 1798">
          <a:extLst>
            <a:ext uri="{FF2B5EF4-FFF2-40B4-BE49-F238E27FC236}">
              <a16:creationId xmlns:a16="http://schemas.microsoft.com/office/drawing/2014/main" id="{6B83F701-AD5A-47B1-9F93-2614FC4B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71" name="Picture 1798">
          <a:extLst>
            <a:ext uri="{FF2B5EF4-FFF2-40B4-BE49-F238E27FC236}">
              <a16:creationId xmlns:a16="http://schemas.microsoft.com/office/drawing/2014/main" id="{82019E26-C23A-40FF-95FF-93364241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72" name="Picture 1798">
          <a:extLst>
            <a:ext uri="{FF2B5EF4-FFF2-40B4-BE49-F238E27FC236}">
              <a16:creationId xmlns:a16="http://schemas.microsoft.com/office/drawing/2014/main" id="{27B1CB11-2EB2-45D3-80AC-1F3BA08C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4373" name="Picture 29235">
          <a:extLst>
            <a:ext uri="{FF2B5EF4-FFF2-40B4-BE49-F238E27FC236}">
              <a16:creationId xmlns:a16="http://schemas.microsoft.com/office/drawing/2014/main" id="{B4AC052D-988B-4584-B236-CCD3FB2E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74" name="Picture 1798">
          <a:extLst>
            <a:ext uri="{FF2B5EF4-FFF2-40B4-BE49-F238E27FC236}">
              <a16:creationId xmlns:a16="http://schemas.microsoft.com/office/drawing/2014/main" id="{BB08DA3A-BA77-421F-9769-D295FFD3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75" name="Picture 1798">
          <a:extLst>
            <a:ext uri="{FF2B5EF4-FFF2-40B4-BE49-F238E27FC236}">
              <a16:creationId xmlns:a16="http://schemas.microsoft.com/office/drawing/2014/main" id="{D4678DDB-3B82-41E0-96DC-13504B84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76" name="Picture 1798">
          <a:extLst>
            <a:ext uri="{FF2B5EF4-FFF2-40B4-BE49-F238E27FC236}">
              <a16:creationId xmlns:a16="http://schemas.microsoft.com/office/drawing/2014/main" id="{FF83FE66-BACD-4A2F-B8C6-7CC97C8D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19050</xdr:rowOff>
    </xdr:to>
    <xdr:pic>
      <xdr:nvPicPr>
        <xdr:cNvPr id="4377" name="Picture 29235">
          <a:extLst>
            <a:ext uri="{FF2B5EF4-FFF2-40B4-BE49-F238E27FC236}">
              <a16:creationId xmlns:a16="http://schemas.microsoft.com/office/drawing/2014/main" id="{62F8E9B1-F11C-4E59-9D29-D4A7FF40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78" name="Picture 1798">
          <a:extLst>
            <a:ext uri="{FF2B5EF4-FFF2-40B4-BE49-F238E27FC236}">
              <a16:creationId xmlns:a16="http://schemas.microsoft.com/office/drawing/2014/main" id="{1F4D3CBA-D18F-4799-BF53-809DEFD6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79" name="Picture 1798">
          <a:extLst>
            <a:ext uri="{FF2B5EF4-FFF2-40B4-BE49-F238E27FC236}">
              <a16:creationId xmlns:a16="http://schemas.microsoft.com/office/drawing/2014/main" id="{A640923D-684C-425B-AB1C-DCA0CCE3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80" name="Picture 1798">
          <a:extLst>
            <a:ext uri="{FF2B5EF4-FFF2-40B4-BE49-F238E27FC236}">
              <a16:creationId xmlns:a16="http://schemas.microsoft.com/office/drawing/2014/main" id="{1D7450FE-58BC-4001-BB9D-DFFD7DC6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4381" name="Picture 29235">
          <a:extLst>
            <a:ext uri="{FF2B5EF4-FFF2-40B4-BE49-F238E27FC236}">
              <a16:creationId xmlns:a16="http://schemas.microsoft.com/office/drawing/2014/main" id="{25A51521-777F-4ECB-9D17-E755D05A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82" name="Picture 1798">
          <a:extLst>
            <a:ext uri="{FF2B5EF4-FFF2-40B4-BE49-F238E27FC236}">
              <a16:creationId xmlns:a16="http://schemas.microsoft.com/office/drawing/2014/main" id="{1A7FBCCE-B234-4D04-A2F3-5DAB5753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83" name="Picture 1798">
          <a:extLst>
            <a:ext uri="{FF2B5EF4-FFF2-40B4-BE49-F238E27FC236}">
              <a16:creationId xmlns:a16="http://schemas.microsoft.com/office/drawing/2014/main" id="{53992887-E245-4E14-BCE0-5BD3C418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84" name="Picture 1798">
          <a:extLst>
            <a:ext uri="{FF2B5EF4-FFF2-40B4-BE49-F238E27FC236}">
              <a16:creationId xmlns:a16="http://schemas.microsoft.com/office/drawing/2014/main" id="{1DDCA7C7-EB66-4891-82F2-28FB7BD5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19050</xdr:rowOff>
    </xdr:to>
    <xdr:pic>
      <xdr:nvPicPr>
        <xdr:cNvPr id="4385" name="Picture 29235">
          <a:extLst>
            <a:ext uri="{FF2B5EF4-FFF2-40B4-BE49-F238E27FC236}">
              <a16:creationId xmlns:a16="http://schemas.microsoft.com/office/drawing/2014/main" id="{BB0BD1DB-7BD8-46FE-9013-0787459F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86" name="Picture 1798">
          <a:extLst>
            <a:ext uri="{FF2B5EF4-FFF2-40B4-BE49-F238E27FC236}">
              <a16:creationId xmlns:a16="http://schemas.microsoft.com/office/drawing/2014/main" id="{A7A64082-AD04-421B-BF62-1EA80467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87" name="Picture 1798">
          <a:extLst>
            <a:ext uri="{FF2B5EF4-FFF2-40B4-BE49-F238E27FC236}">
              <a16:creationId xmlns:a16="http://schemas.microsoft.com/office/drawing/2014/main" id="{E5B1B7FD-B342-4333-BF9B-00B53DDE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88" name="Picture 1798">
          <a:extLst>
            <a:ext uri="{FF2B5EF4-FFF2-40B4-BE49-F238E27FC236}">
              <a16:creationId xmlns:a16="http://schemas.microsoft.com/office/drawing/2014/main" id="{CA4ED5F0-FBC5-4CFB-8D3B-57138883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89" name="Picture 1787">
          <a:extLst>
            <a:ext uri="{FF2B5EF4-FFF2-40B4-BE49-F238E27FC236}">
              <a16:creationId xmlns:a16="http://schemas.microsoft.com/office/drawing/2014/main" id="{FADCE06A-403D-4DDF-A25E-81D2E03B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390" name="Picture 1787">
          <a:extLst>
            <a:ext uri="{FF2B5EF4-FFF2-40B4-BE49-F238E27FC236}">
              <a16:creationId xmlns:a16="http://schemas.microsoft.com/office/drawing/2014/main" id="{45BE199C-E9DD-4F32-BD0A-47926B87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91" name="Picture 1798">
          <a:extLst>
            <a:ext uri="{FF2B5EF4-FFF2-40B4-BE49-F238E27FC236}">
              <a16:creationId xmlns:a16="http://schemas.microsoft.com/office/drawing/2014/main" id="{46D8957E-B1A0-4C4E-A401-BA3AAEDD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92" name="Picture 1798">
          <a:extLst>
            <a:ext uri="{FF2B5EF4-FFF2-40B4-BE49-F238E27FC236}">
              <a16:creationId xmlns:a16="http://schemas.microsoft.com/office/drawing/2014/main" id="{BC9BE2C0-7A5B-4DF4-A3FB-F61891B3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4393" name="Picture 29235">
          <a:extLst>
            <a:ext uri="{FF2B5EF4-FFF2-40B4-BE49-F238E27FC236}">
              <a16:creationId xmlns:a16="http://schemas.microsoft.com/office/drawing/2014/main" id="{AC4D0715-B775-4CC4-9E20-2738D291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94" name="Picture 1798">
          <a:extLst>
            <a:ext uri="{FF2B5EF4-FFF2-40B4-BE49-F238E27FC236}">
              <a16:creationId xmlns:a16="http://schemas.microsoft.com/office/drawing/2014/main" id="{26020675-EEA8-41D7-8BF4-9528AA34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95" name="Picture 1798">
          <a:extLst>
            <a:ext uri="{FF2B5EF4-FFF2-40B4-BE49-F238E27FC236}">
              <a16:creationId xmlns:a16="http://schemas.microsoft.com/office/drawing/2014/main" id="{E106FF80-663E-4EE0-BA98-AB81BD45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96" name="Picture 1798">
          <a:extLst>
            <a:ext uri="{FF2B5EF4-FFF2-40B4-BE49-F238E27FC236}">
              <a16:creationId xmlns:a16="http://schemas.microsoft.com/office/drawing/2014/main" id="{13180C32-A63A-4130-A7D6-FB0410CF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19050</xdr:rowOff>
    </xdr:to>
    <xdr:pic>
      <xdr:nvPicPr>
        <xdr:cNvPr id="4397" name="Picture 29235">
          <a:extLst>
            <a:ext uri="{FF2B5EF4-FFF2-40B4-BE49-F238E27FC236}">
              <a16:creationId xmlns:a16="http://schemas.microsoft.com/office/drawing/2014/main" id="{FEBA92EB-88EF-48DC-ADDE-4FA3540C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98" name="Picture 1798">
          <a:extLst>
            <a:ext uri="{FF2B5EF4-FFF2-40B4-BE49-F238E27FC236}">
              <a16:creationId xmlns:a16="http://schemas.microsoft.com/office/drawing/2014/main" id="{52A0B638-0E6E-45EC-AA8F-E09C2C77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399" name="Picture 1798">
          <a:extLst>
            <a:ext uri="{FF2B5EF4-FFF2-40B4-BE49-F238E27FC236}">
              <a16:creationId xmlns:a16="http://schemas.microsoft.com/office/drawing/2014/main" id="{8FB94740-4DB5-44CD-AEF8-11C2AA21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400" name="Picture 1798">
          <a:extLst>
            <a:ext uri="{FF2B5EF4-FFF2-40B4-BE49-F238E27FC236}">
              <a16:creationId xmlns:a16="http://schemas.microsoft.com/office/drawing/2014/main" id="{DF497977-AB4E-42D4-84EE-DB4D7669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4401" name="Picture 1787">
          <a:extLst>
            <a:ext uri="{FF2B5EF4-FFF2-40B4-BE49-F238E27FC236}">
              <a16:creationId xmlns:a16="http://schemas.microsoft.com/office/drawing/2014/main" id="{C3B18A35-5AF2-4D76-AB53-2A5D5E71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02" name="Picture 1798">
          <a:extLst>
            <a:ext uri="{FF2B5EF4-FFF2-40B4-BE49-F238E27FC236}">
              <a16:creationId xmlns:a16="http://schemas.microsoft.com/office/drawing/2014/main" id="{278FF00C-2427-41DA-8547-0FAD524D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03" name="Picture 1798">
          <a:extLst>
            <a:ext uri="{FF2B5EF4-FFF2-40B4-BE49-F238E27FC236}">
              <a16:creationId xmlns:a16="http://schemas.microsoft.com/office/drawing/2014/main" id="{1E15AF44-B506-4594-9A9D-BCAA56BC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19050</xdr:rowOff>
    </xdr:to>
    <xdr:pic>
      <xdr:nvPicPr>
        <xdr:cNvPr id="4404" name="Picture 29235">
          <a:extLst>
            <a:ext uri="{FF2B5EF4-FFF2-40B4-BE49-F238E27FC236}">
              <a16:creationId xmlns:a16="http://schemas.microsoft.com/office/drawing/2014/main" id="{3B40D9C9-571F-4A48-8CC8-7D23B9AB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05" name="Picture 1798">
          <a:extLst>
            <a:ext uri="{FF2B5EF4-FFF2-40B4-BE49-F238E27FC236}">
              <a16:creationId xmlns:a16="http://schemas.microsoft.com/office/drawing/2014/main" id="{96D3EDE8-29CD-4E80-A714-136331B2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06" name="Picture 1798">
          <a:extLst>
            <a:ext uri="{FF2B5EF4-FFF2-40B4-BE49-F238E27FC236}">
              <a16:creationId xmlns:a16="http://schemas.microsoft.com/office/drawing/2014/main" id="{866E4678-4145-4547-91E2-F152CA27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07" name="Picture 1798">
          <a:extLst>
            <a:ext uri="{FF2B5EF4-FFF2-40B4-BE49-F238E27FC236}">
              <a16:creationId xmlns:a16="http://schemas.microsoft.com/office/drawing/2014/main" id="{CFBCD231-92AB-4F75-838E-EE40ACE0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19050</xdr:rowOff>
    </xdr:to>
    <xdr:pic>
      <xdr:nvPicPr>
        <xdr:cNvPr id="4408" name="Picture 29235">
          <a:extLst>
            <a:ext uri="{FF2B5EF4-FFF2-40B4-BE49-F238E27FC236}">
              <a16:creationId xmlns:a16="http://schemas.microsoft.com/office/drawing/2014/main" id="{A7379CD0-3155-46DF-8D54-B6BE3E9E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09" name="Picture 1798">
          <a:extLst>
            <a:ext uri="{FF2B5EF4-FFF2-40B4-BE49-F238E27FC236}">
              <a16:creationId xmlns:a16="http://schemas.microsoft.com/office/drawing/2014/main" id="{794C84D4-112A-4B25-997D-8DDAF27D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10" name="Picture 1798">
          <a:extLst>
            <a:ext uri="{FF2B5EF4-FFF2-40B4-BE49-F238E27FC236}">
              <a16:creationId xmlns:a16="http://schemas.microsoft.com/office/drawing/2014/main" id="{471DD6E2-FA90-4C31-ADA6-1BBA8E77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11" name="Picture 1798">
          <a:extLst>
            <a:ext uri="{FF2B5EF4-FFF2-40B4-BE49-F238E27FC236}">
              <a16:creationId xmlns:a16="http://schemas.microsoft.com/office/drawing/2014/main" id="{5FBA7BF8-C9BA-44EE-811B-14473CBE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412" name="Picture 1787">
          <a:extLst>
            <a:ext uri="{FF2B5EF4-FFF2-40B4-BE49-F238E27FC236}">
              <a16:creationId xmlns:a16="http://schemas.microsoft.com/office/drawing/2014/main" id="{4F06BF56-65AB-401A-A2A6-4B4FEF8E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13" name="Picture 1798">
          <a:extLst>
            <a:ext uri="{FF2B5EF4-FFF2-40B4-BE49-F238E27FC236}">
              <a16:creationId xmlns:a16="http://schemas.microsoft.com/office/drawing/2014/main" id="{1F724F24-7FF7-4BDA-A4D7-1016D6BF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14" name="Picture 1798">
          <a:extLst>
            <a:ext uri="{FF2B5EF4-FFF2-40B4-BE49-F238E27FC236}">
              <a16:creationId xmlns:a16="http://schemas.microsoft.com/office/drawing/2014/main" id="{6E688B67-0B87-4164-81B2-7C597661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15" name="Picture 1798">
          <a:extLst>
            <a:ext uri="{FF2B5EF4-FFF2-40B4-BE49-F238E27FC236}">
              <a16:creationId xmlns:a16="http://schemas.microsoft.com/office/drawing/2014/main" id="{F1D0D013-47F6-47BF-8298-EB55E78D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16" name="Picture 1798">
          <a:extLst>
            <a:ext uri="{FF2B5EF4-FFF2-40B4-BE49-F238E27FC236}">
              <a16:creationId xmlns:a16="http://schemas.microsoft.com/office/drawing/2014/main" id="{CCDD6AB0-829B-4A63-BC94-2A10F672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17" name="Picture 1798">
          <a:extLst>
            <a:ext uri="{FF2B5EF4-FFF2-40B4-BE49-F238E27FC236}">
              <a16:creationId xmlns:a16="http://schemas.microsoft.com/office/drawing/2014/main" id="{42C81DAD-EBA0-4D96-B159-B2E3A284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4418" name="Picture 29235">
          <a:extLst>
            <a:ext uri="{FF2B5EF4-FFF2-40B4-BE49-F238E27FC236}">
              <a16:creationId xmlns:a16="http://schemas.microsoft.com/office/drawing/2014/main" id="{534FE261-ABFA-4E54-AFC6-A6357193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19" name="Picture 1798">
          <a:extLst>
            <a:ext uri="{FF2B5EF4-FFF2-40B4-BE49-F238E27FC236}">
              <a16:creationId xmlns:a16="http://schemas.microsoft.com/office/drawing/2014/main" id="{D26C2132-7E4D-4EFC-A359-69598DF9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20" name="Picture 1798">
          <a:extLst>
            <a:ext uri="{FF2B5EF4-FFF2-40B4-BE49-F238E27FC236}">
              <a16:creationId xmlns:a16="http://schemas.microsoft.com/office/drawing/2014/main" id="{F50C90A0-5BBA-4126-8ACB-A284A8E0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21" name="Picture 1798">
          <a:extLst>
            <a:ext uri="{FF2B5EF4-FFF2-40B4-BE49-F238E27FC236}">
              <a16:creationId xmlns:a16="http://schemas.microsoft.com/office/drawing/2014/main" id="{2B9B6B36-7E15-48FD-8A75-147D9602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22" name="Picture 1798">
          <a:extLst>
            <a:ext uri="{FF2B5EF4-FFF2-40B4-BE49-F238E27FC236}">
              <a16:creationId xmlns:a16="http://schemas.microsoft.com/office/drawing/2014/main" id="{8C3E12F7-723A-40FF-8BE1-9C8701A7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23" name="Picture 1798">
          <a:extLst>
            <a:ext uri="{FF2B5EF4-FFF2-40B4-BE49-F238E27FC236}">
              <a16:creationId xmlns:a16="http://schemas.microsoft.com/office/drawing/2014/main" id="{92569FE4-9EB3-43FE-ADEE-FC3C9E56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24" name="Picture 1798">
          <a:extLst>
            <a:ext uri="{FF2B5EF4-FFF2-40B4-BE49-F238E27FC236}">
              <a16:creationId xmlns:a16="http://schemas.microsoft.com/office/drawing/2014/main" id="{7FCF0F3C-C5AF-4AC6-96E5-F59509A6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4425" name="Picture 29235">
          <a:extLst>
            <a:ext uri="{FF2B5EF4-FFF2-40B4-BE49-F238E27FC236}">
              <a16:creationId xmlns:a16="http://schemas.microsoft.com/office/drawing/2014/main" id="{79AEA3CD-106A-46BA-9DB0-5F53340F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26" name="Picture 1798">
          <a:extLst>
            <a:ext uri="{FF2B5EF4-FFF2-40B4-BE49-F238E27FC236}">
              <a16:creationId xmlns:a16="http://schemas.microsoft.com/office/drawing/2014/main" id="{2D840C8B-2317-4DF6-9EB4-EC7AE0CB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27" name="Picture 1798">
          <a:extLst>
            <a:ext uri="{FF2B5EF4-FFF2-40B4-BE49-F238E27FC236}">
              <a16:creationId xmlns:a16="http://schemas.microsoft.com/office/drawing/2014/main" id="{39BB3E40-1AE1-4380-9A83-7D06A587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28" name="Picture 1798">
          <a:extLst>
            <a:ext uri="{FF2B5EF4-FFF2-40B4-BE49-F238E27FC236}">
              <a16:creationId xmlns:a16="http://schemas.microsoft.com/office/drawing/2014/main" id="{20947DB5-A000-46C8-8C3A-D19F2CBF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29" name="Picture 1798">
          <a:extLst>
            <a:ext uri="{FF2B5EF4-FFF2-40B4-BE49-F238E27FC236}">
              <a16:creationId xmlns:a16="http://schemas.microsoft.com/office/drawing/2014/main" id="{95AB5A73-79BF-41EA-9BED-A50D4549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30" name="Picture 1798">
          <a:extLst>
            <a:ext uri="{FF2B5EF4-FFF2-40B4-BE49-F238E27FC236}">
              <a16:creationId xmlns:a16="http://schemas.microsoft.com/office/drawing/2014/main" id="{CA20298C-D60D-43C6-B30A-256ACC51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31" name="Picture 1787">
          <a:extLst>
            <a:ext uri="{FF2B5EF4-FFF2-40B4-BE49-F238E27FC236}">
              <a16:creationId xmlns:a16="http://schemas.microsoft.com/office/drawing/2014/main" id="{0056D324-D927-4AC2-AF48-F589695F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32" name="Picture 1787">
          <a:extLst>
            <a:ext uri="{FF2B5EF4-FFF2-40B4-BE49-F238E27FC236}">
              <a16:creationId xmlns:a16="http://schemas.microsoft.com/office/drawing/2014/main" id="{D6DD6F72-1888-4AE3-B436-DAF30CB7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33" name="Picture 4273">
          <a:extLst>
            <a:ext uri="{FF2B5EF4-FFF2-40B4-BE49-F238E27FC236}">
              <a16:creationId xmlns:a16="http://schemas.microsoft.com/office/drawing/2014/main" id="{A5252569-C6C8-463C-AB93-5EE2C4C8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34" name="Picture 1798">
          <a:extLst>
            <a:ext uri="{FF2B5EF4-FFF2-40B4-BE49-F238E27FC236}">
              <a16:creationId xmlns:a16="http://schemas.microsoft.com/office/drawing/2014/main" id="{A13FCEC5-5DBC-4D69-8892-2A706727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35" name="Picture 1798">
          <a:extLst>
            <a:ext uri="{FF2B5EF4-FFF2-40B4-BE49-F238E27FC236}">
              <a16:creationId xmlns:a16="http://schemas.microsoft.com/office/drawing/2014/main" id="{3D755EE5-B68D-42A3-9CBE-F3AB3991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36" name="Picture 1798">
          <a:extLst>
            <a:ext uri="{FF2B5EF4-FFF2-40B4-BE49-F238E27FC236}">
              <a16:creationId xmlns:a16="http://schemas.microsoft.com/office/drawing/2014/main" id="{B1D2F82F-E121-4127-A0CA-4956AA54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37" name="Picture 1798">
          <a:extLst>
            <a:ext uri="{FF2B5EF4-FFF2-40B4-BE49-F238E27FC236}">
              <a16:creationId xmlns:a16="http://schemas.microsoft.com/office/drawing/2014/main" id="{2D885EC4-EC3B-4483-AF7B-6132B6F8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38" name="Picture 1798">
          <a:extLst>
            <a:ext uri="{FF2B5EF4-FFF2-40B4-BE49-F238E27FC236}">
              <a16:creationId xmlns:a16="http://schemas.microsoft.com/office/drawing/2014/main" id="{CDF9ED77-FD51-4A85-8528-FB32BA45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4439" name="Picture 29235">
          <a:extLst>
            <a:ext uri="{FF2B5EF4-FFF2-40B4-BE49-F238E27FC236}">
              <a16:creationId xmlns:a16="http://schemas.microsoft.com/office/drawing/2014/main" id="{3C04DE20-41EE-4DBB-93AE-669F132A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40" name="Picture 1798">
          <a:extLst>
            <a:ext uri="{FF2B5EF4-FFF2-40B4-BE49-F238E27FC236}">
              <a16:creationId xmlns:a16="http://schemas.microsoft.com/office/drawing/2014/main" id="{034E4DD4-A7DB-44A6-923C-32F71CA1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41" name="Picture 1798">
          <a:extLst>
            <a:ext uri="{FF2B5EF4-FFF2-40B4-BE49-F238E27FC236}">
              <a16:creationId xmlns:a16="http://schemas.microsoft.com/office/drawing/2014/main" id="{81BBF70C-B2A0-4E91-9B6E-2092ED46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42" name="Picture 1798">
          <a:extLst>
            <a:ext uri="{FF2B5EF4-FFF2-40B4-BE49-F238E27FC236}">
              <a16:creationId xmlns:a16="http://schemas.microsoft.com/office/drawing/2014/main" id="{1528950E-80A1-4B0F-8FA5-5B017B62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4443" name="Picture 29235">
          <a:extLst>
            <a:ext uri="{FF2B5EF4-FFF2-40B4-BE49-F238E27FC236}">
              <a16:creationId xmlns:a16="http://schemas.microsoft.com/office/drawing/2014/main" id="{CB3C5ADF-9A10-4140-A03D-DB438585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44" name="Picture 1798">
          <a:extLst>
            <a:ext uri="{FF2B5EF4-FFF2-40B4-BE49-F238E27FC236}">
              <a16:creationId xmlns:a16="http://schemas.microsoft.com/office/drawing/2014/main" id="{79712B91-0CA5-4D6D-B38A-568A969B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45" name="Picture 1798">
          <a:extLst>
            <a:ext uri="{FF2B5EF4-FFF2-40B4-BE49-F238E27FC236}">
              <a16:creationId xmlns:a16="http://schemas.microsoft.com/office/drawing/2014/main" id="{402036EE-8478-48B4-BABB-C3F961F5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46" name="Picture 1798">
          <a:extLst>
            <a:ext uri="{FF2B5EF4-FFF2-40B4-BE49-F238E27FC236}">
              <a16:creationId xmlns:a16="http://schemas.microsoft.com/office/drawing/2014/main" id="{36096B29-8F52-4C75-933F-4F46457F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4447" name="Picture 29235">
          <a:extLst>
            <a:ext uri="{FF2B5EF4-FFF2-40B4-BE49-F238E27FC236}">
              <a16:creationId xmlns:a16="http://schemas.microsoft.com/office/drawing/2014/main" id="{44D70984-8E41-4D08-AE52-7192D075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48" name="Picture 1798">
          <a:extLst>
            <a:ext uri="{FF2B5EF4-FFF2-40B4-BE49-F238E27FC236}">
              <a16:creationId xmlns:a16="http://schemas.microsoft.com/office/drawing/2014/main" id="{ED968FBD-BDEE-4959-816D-DE4BF4CC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49" name="Picture 1798">
          <a:extLst>
            <a:ext uri="{FF2B5EF4-FFF2-40B4-BE49-F238E27FC236}">
              <a16:creationId xmlns:a16="http://schemas.microsoft.com/office/drawing/2014/main" id="{621FE96C-3048-4D0F-B297-AB192215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50" name="Picture 1798">
          <a:extLst>
            <a:ext uri="{FF2B5EF4-FFF2-40B4-BE49-F238E27FC236}">
              <a16:creationId xmlns:a16="http://schemas.microsoft.com/office/drawing/2014/main" id="{7552EBE1-C48C-4477-A04B-F0EDD8F1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4451" name="Picture 29235">
          <a:extLst>
            <a:ext uri="{FF2B5EF4-FFF2-40B4-BE49-F238E27FC236}">
              <a16:creationId xmlns:a16="http://schemas.microsoft.com/office/drawing/2014/main" id="{26113EB8-0F5A-4F77-8984-312488DA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52" name="Picture 1798">
          <a:extLst>
            <a:ext uri="{FF2B5EF4-FFF2-40B4-BE49-F238E27FC236}">
              <a16:creationId xmlns:a16="http://schemas.microsoft.com/office/drawing/2014/main" id="{C9679C4C-C8C7-403C-9A62-3C8C93E9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53" name="Picture 1798">
          <a:extLst>
            <a:ext uri="{FF2B5EF4-FFF2-40B4-BE49-F238E27FC236}">
              <a16:creationId xmlns:a16="http://schemas.microsoft.com/office/drawing/2014/main" id="{82C1D67A-4BD0-4CC5-A578-6F626D4D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54" name="Picture 1798">
          <a:extLst>
            <a:ext uri="{FF2B5EF4-FFF2-40B4-BE49-F238E27FC236}">
              <a16:creationId xmlns:a16="http://schemas.microsoft.com/office/drawing/2014/main" id="{321C3B26-D328-43CD-BC89-356173B4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55" name="Picture 1787">
          <a:extLst>
            <a:ext uri="{FF2B5EF4-FFF2-40B4-BE49-F238E27FC236}">
              <a16:creationId xmlns:a16="http://schemas.microsoft.com/office/drawing/2014/main" id="{2A2F99A6-E9BA-4F16-8E5D-6EB49C9B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56" name="Picture 1787">
          <a:extLst>
            <a:ext uri="{FF2B5EF4-FFF2-40B4-BE49-F238E27FC236}">
              <a16:creationId xmlns:a16="http://schemas.microsoft.com/office/drawing/2014/main" id="{86D2A0AA-2444-4A99-87D0-165E85C6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57" name="Picture 1798">
          <a:extLst>
            <a:ext uri="{FF2B5EF4-FFF2-40B4-BE49-F238E27FC236}">
              <a16:creationId xmlns:a16="http://schemas.microsoft.com/office/drawing/2014/main" id="{6C94A839-8FA7-4437-A9EB-75C11B71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58" name="Picture 1798">
          <a:extLst>
            <a:ext uri="{FF2B5EF4-FFF2-40B4-BE49-F238E27FC236}">
              <a16:creationId xmlns:a16="http://schemas.microsoft.com/office/drawing/2014/main" id="{678DE756-1A48-4DF5-895E-9E7D8CE3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4459" name="Picture 29235">
          <a:extLst>
            <a:ext uri="{FF2B5EF4-FFF2-40B4-BE49-F238E27FC236}">
              <a16:creationId xmlns:a16="http://schemas.microsoft.com/office/drawing/2014/main" id="{B9FF71B6-3A1B-4097-8043-2DE5E76B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60" name="Picture 1798">
          <a:extLst>
            <a:ext uri="{FF2B5EF4-FFF2-40B4-BE49-F238E27FC236}">
              <a16:creationId xmlns:a16="http://schemas.microsoft.com/office/drawing/2014/main" id="{0F7FA2D6-B65D-4E82-8DBE-6A1A56F2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61" name="Picture 1798">
          <a:extLst>
            <a:ext uri="{FF2B5EF4-FFF2-40B4-BE49-F238E27FC236}">
              <a16:creationId xmlns:a16="http://schemas.microsoft.com/office/drawing/2014/main" id="{057F08C7-4346-4897-8167-0907D2FE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62" name="Picture 1798">
          <a:extLst>
            <a:ext uri="{FF2B5EF4-FFF2-40B4-BE49-F238E27FC236}">
              <a16:creationId xmlns:a16="http://schemas.microsoft.com/office/drawing/2014/main" id="{C2F28F3C-A9FB-44EA-9CA5-73238D6C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19050</xdr:rowOff>
    </xdr:to>
    <xdr:pic>
      <xdr:nvPicPr>
        <xdr:cNvPr id="4463" name="Picture 29235">
          <a:extLst>
            <a:ext uri="{FF2B5EF4-FFF2-40B4-BE49-F238E27FC236}">
              <a16:creationId xmlns:a16="http://schemas.microsoft.com/office/drawing/2014/main" id="{F4067B32-9D99-4BAD-8151-4F8E924C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64" name="Picture 1798">
          <a:extLst>
            <a:ext uri="{FF2B5EF4-FFF2-40B4-BE49-F238E27FC236}">
              <a16:creationId xmlns:a16="http://schemas.microsoft.com/office/drawing/2014/main" id="{914AC32D-357C-418C-92D0-EDE348BC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65" name="Picture 1798">
          <a:extLst>
            <a:ext uri="{FF2B5EF4-FFF2-40B4-BE49-F238E27FC236}">
              <a16:creationId xmlns:a16="http://schemas.microsoft.com/office/drawing/2014/main" id="{18922799-00E5-4A73-BF67-F7E8BCF3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66" name="Picture 1798">
          <a:extLst>
            <a:ext uri="{FF2B5EF4-FFF2-40B4-BE49-F238E27FC236}">
              <a16:creationId xmlns:a16="http://schemas.microsoft.com/office/drawing/2014/main" id="{3015FAB9-CEEC-45D9-8AFD-B5F61D5D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4467" name="Picture 1787">
          <a:extLst>
            <a:ext uri="{FF2B5EF4-FFF2-40B4-BE49-F238E27FC236}">
              <a16:creationId xmlns:a16="http://schemas.microsoft.com/office/drawing/2014/main" id="{ACC1E29A-B5C3-4010-B4FF-8F7A075C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68" name="Picture 1798">
          <a:extLst>
            <a:ext uri="{FF2B5EF4-FFF2-40B4-BE49-F238E27FC236}">
              <a16:creationId xmlns:a16="http://schemas.microsoft.com/office/drawing/2014/main" id="{99D6CEDD-0D4A-4C3E-8799-D0FBE5BC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69" name="Picture 1798">
          <a:extLst>
            <a:ext uri="{FF2B5EF4-FFF2-40B4-BE49-F238E27FC236}">
              <a16:creationId xmlns:a16="http://schemas.microsoft.com/office/drawing/2014/main" id="{BD35EDD1-CFA1-4742-B6D7-3DFE8A94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4470" name="Picture 29235">
          <a:extLst>
            <a:ext uri="{FF2B5EF4-FFF2-40B4-BE49-F238E27FC236}">
              <a16:creationId xmlns:a16="http://schemas.microsoft.com/office/drawing/2014/main" id="{A74E9C57-7783-470B-A11D-5922C222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71" name="Picture 1798">
          <a:extLst>
            <a:ext uri="{FF2B5EF4-FFF2-40B4-BE49-F238E27FC236}">
              <a16:creationId xmlns:a16="http://schemas.microsoft.com/office/drawing/2014/main" id="{42DFD186-C290-4E10-B999-807ADA8C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72" name="Picture 1798">
          <a:extLst>
            <a:ext uri="{FF2B5EF4-FFF2-40B4-BE49-F238E27FC236}">
              <a16:creationId xmlns:a16="http://schemas.microsoft.com/office/drawing/2014/main" id="{D27DD030-608E-405D-ADEA-CE49F66B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73" name="Picture 1798">
          <a:extLst>
            <a:ext uri="{FF2B5EF4-FFF2-40B4-BE49-F238E27FC236}">
              <a16:creationId xmlns:a16="http://schemas.microsoft.com/office/drawing/2014/main" id="{C874D494-D2F5-4CF0-933C-8DEAAF85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19050</xdr:rowOff>
    </xdr:to>
    <xdr:pic>
      <xdr:nvPicPr>
        <xdr:cNvPr id="4474" name="Picture 29235">
          <a:extLst>
            <a:ext uri="{FF2B5EF4-FFF2-40B4-BE49-F238E27FC236}">
              <a16:creationId xmlns:a16="http://schemas.microsoft.com/office/drawing/2014/main" id="{5FBAE5F9-AABC-4D4B-AEAC-9074A5B9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75" name="Picture 1798">
          <a:extLst>
            <a:ext uri="{FF2B5EF4-FFF2-40B4-BE49-F238E27FC236}">
              <a16:creationId xmlns:a16="http://schemas.microsoft.com/office/drawing/2014/main" id="{F0555AB7-7D11-4C3B-9220-78649077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76" name="Picture 1798">
          <a:extLst>
            <a:ext uri="{FF2B5EF4-FFF2-40B4-BE49-F238E27FC236}">
              <a16:creationId xmlns:a16="http://schemas.microsoft.com/office/drawing/2014/main" id="{F015E1AC-F3AE-43BB-93D2-0B407D16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77" name="Picture 1798">
          <a:extLst>
            <a:ext uri="{FF2B5EF4-FFF2-40B4-BE49-F238E27FC236}">
              <a16:creationId xmlns:a16="http://schemas.microsoft.com/office/drawing/2014/main" id="{1758A4CE-417B-4ED0-92AF-C9796726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478" name="Picture 1787">
          <a:extLst>
            <a:ext uri="{FF2B5EF4-FFF2-40B4-BE49-F238E27FC236}">
              <a16:creationId xmlns:a16="http://schemas.microsoft.com/office/drawing/2014/main" id="{BF9B8F73-4744-4315-AAC6-8738DCBA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4479" name="Picture 1787">
          <a:extLst>
            <a:ext uri="{FF2B5EF4-FFF2-40B4-BE49-F238E27FC236}">
              <a16:creationId xmlns:a16="http://schemas.microsoft.com/office/drawing/2014/main" id="{3030365A-8E97-4254-AF7D-98EAD4F4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4480" name="Picture 1787">
          <a:extLst>
            <a:ext uri="{FF2B5EF4-FFF2-40B4-BE49-F238E27FC236}">
              <a16:creationId xmlns:a16="http://schemas.microsoft.com/office/drawing/2014/main" id="{A19910F2-4797-4D66-9C3F-032D8169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4481" name="Picture 1787">
          <a:extLst>
            <a:ext uri="{FF2B5EF4-FFF2-40B4-BE49-F238E27FC236}">
              <a16:creationId xmlns:a16="http://schemas.microsoft.com/office/drawing/2014/main" id="{76C61EB5-964C-49B8-B26E-87ABEF07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482" name="Picture 1787">
          <a:extLst>
            <a:ext uri="{FF2B5EF4-FFF2-40B4-BE49-F238E27FC236}">
              <a16:creationId xmlns:a16="http://schemas.microsoft.com/office/drawing/2014/main" id="{69F0753F-3F81-4A60-8898-E9EEE32F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4483" name="Picture 1787">
          <a:extLst>
            <a:ext uri="{FF2B5EF4-FFF2-40B4-BE49-F238E27FC236}">
              <a16:creationId xmlns:a16="http://schemas.microsoft.com/office/drawing/2014/main" id="{A6A42CCA-0D63-42DD-9615-8CD72F8D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4484" name="Picture 1787">
          <a:extLst>
            <a:ext uri="{FF2B5EF4-FFF2-40B4-BE49-F238E27FC236}">
              <a16:creationId xmlns:a16="http://schemas.microsoft.com/office/drawing/2014/main" id="{4596A9B1-79CA-4334-BB8F-7FA6CBD4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4485" name="Picture 1787">
          <a:extLst>
            <a:ext uri="{FF2B5EF4-FFF2-40B4-BE49-F238E27FC236}">
              <a16:creationId xmlns:a16="http://schemas.microsoft.com/office/drawing/2014/main" id="{7DDB1499-5629-401C-8D85-8F13FE15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4486" name="Picture 1787">
          <a:extLst>
            <a:ext uri="{FF2B5EF4-FFF2-40B4-BE49-F238E27FC236}">
              <a16:creationId xmlns:a16="http://schemas.microsoft.com/office/drawing/2014/main" id="{1D618244-FEAB-4550-80F6-8C670EC7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4487" name="Picture 1787">
          <a:extLst>
            <a:ext uri="{FF2B5EF4-FFF2-40B4-BE49-F238E27FC236}">
              <a16:creationId xmlns:a16="http://schemas.microsoft.com/office/drawing/2014/main" id="{796A5427-BD8D-45A8-9B0C-4EFBC71B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4488" name="Picture 1787">
          <a:extLst>
            <a:ext uri="{FF2B5EF4-FFF2-40B4-BE49-F238E27FC236}">
              <a16:creationId xmlns:a16="http://schemas.microsoft.com/office/drawing/2014/main" id="{B21306AA-2F08-4C67-98F8-13A1BD00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4489" name="Picture 1787">
          <a:extLst>
            <a:ext uri="{FF2B5EF4-FFF2-40B4-BE49-F238E27FC236}">
              <a16:creationId xmlns:a16="http://schemas.microsoft.com/office/drawing/2014/main" id="{3FC6D0A7-EBEB-4BC2-87B4-9F36AE63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4490" name="Picture 1787">
          <a:extLst>
            <a:ext uri="{FF2B5EF4-FFF2-40B4-BE49-F238E27FC236}">
              <a16:creationId xmlns:a16="http://schemas.microsoft.com/office/drawing/2014/main" id="{0F2074EB-182C-4E0D-BF85-35E38FA1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4491" name="Picture 1787">
          <a:extLst>
            <a:ext uri="{FF2B5EF4-FFF2-40B4-BE49-F238E27FC236}">
              <a16:creationId xmlns:a16="http://schemas.microsoft.com/office/drawing/2014/main" id="{6F149AA2-FF83-4239-B57B-2AD3DEAA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4492" name="Picture 1787">
          <a:extLst>
            <a:ext uri="{FF2B5EF4-FFF2-40B4-BE49-F238E27FC236}">
              <a16:creationId xmlns:a16="http://schemas.microsoft.com/office/drawing/2014/main" id="{71962D3E-CBCA-4D70-8327-F566A40C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4493" name="Picture 1787">
          <a:extLst>
            <a:ext uri="{FF2B5EF4-FFF2-40B4-BE49-F238E27FC236}">
              <a16:creationId xmlns:a16="http://schemas.microsoft.com/office/drawing/2014/main" id="{B1CE361B-1274-4CAD-8119-6589B341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4494" name="Picture 1787">
          <a:extLst>
            <a:ext uri="{FF2B5EF4-FFF2-40B4-BE49-F238E27FC236}">
              <a16:creationId xmlns:a16="http://schemas.microsoft.com/office/drawing/2014/main" id="{43BC9B41-90B2-4709-9F04-4BD3B5E0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4495" name="Picture 1787">
          <a:extLst>
            <a:ext uri="{FF2B5EF4-FFF2-40B4-BE49-F238E27FC236}">
              <a16:creationId xmlns:a16="http://schemas.microsoft.com/office/drawing/2014/main" id="{FBFAB7A3-5A93-46CE-BDF6-F6A69B70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4496" name="Picture 1787">
          <a:extLst>
            <a:ext uri="{FF2B5EF4-FFF2-40B4-BE49-F238E27FC236}">
              <a16:creationId xmlns:a16="http://schemas.microsoft.com/office/drawing/2014/main" id="{6D2DF407-0036-4E5F-AC4A-41FA9256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4497" name="Picture 1787">
          <a:extLst>
            <a:ext uri="{FF2B5EF4-FFF2-40B4-BE49-F238E27FC236}">
              <a16:creationId xmlns:a16="http://schemas.microsoft.com/office/drawing/2014/main" id="{495364A1-16FF-45C0-B214-36D16B17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4498" name="Picture 1787">
          <a:extLst>
            <a:ext uri="{FF2B5EF4-FFF2-40B4-BE49-F238E27FC236}">
              <a16:creationId xmlns:a16="http://schemas.microsoft.com/office/drawing/2014/main" id="{3E101EBA-845A-4B13-A61A-2E6084FB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4499" name="Picture 1787">
          <a:extLst>
            <a:ext uri="{FF2B5EF4-FFF2-40B4-BE49-F238E27FC236}">
              <a16:creationId xmlns:a16="http://schemas.microsoft.com/office/drawing/2014/main" id="{97563D98-6022-4398-8B2D-B011405F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4500" name="Picture 1787">
          <a:extLst>
            <a:ext uri="{FF2B5EF4-FFF2-40B4-BE49-F238E27FC236}">
              <a16:creationId xmlns:a16="http://schemas.microsoft.com/office/drawing/2014/main" id="{EBFC41A6-F55A-4CC8-A65A-26DE9BA3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4501" name="Picture 1787">
          <a:extLst>
            <a:ext uri="{FF2B5EF4-FFF2-40B4-BE49-F238E27FC236}">
              <a16:creationId xmlns:a16="http://schemas.microsoft.com/office/drawing/2014/main" id="{DCD7EE79-CA29-4F25-8B1E-61D80FCF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4502" name="Picture 1787">
          <a:extLst>
            <a:ext uri="{FF2B5EF4-FFF2-40B4-BE49-F238E27FC236}">
              <a16:creationId xmlns:a16="http://schemas.microsoft.com/office/drawing/2014/main" id="{6C7DC026-90AE-4CB0-983B-734B1DEC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4503" name="Picture 1787">
          <a:extLst>
            <a:ext uri="{FF2B5EF4-FFF2-40B4-BE49-F238E27FC236}">
              <a16:creationId xmlns:a16="http://schemas.microsoft.com/office/drawing/2014/main" id="{EAA5FFAA-3B37-4EB0-8EB3-6D72FB15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4504" name="Picture 1787">
          <a:extLst>
            <a:ext uri="{FF2B5EF4-FFF2-40B4-BE49-F238E27FC236}">
              <a16:creationId xmlns:a16="http://schemas.microsoft.com/office/drawing/2014/main" id="{28EFB27D-CA09-4677-B618-C0232A62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4505" name="Picture 1787">
          <a:extLst>
            <a:ext uri="{FF2B5EF4-FFF2-40B4-BE49-F238E27FC236}">
              <a16:creationId xmlns:a16="http://schemas.microsoft.com/office/drawing/2014/main" id="{69508596-4473-42B5-A93D-75E51D53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4506" name="Picture 1787">
          <a:extLst>
            <a:ext uri="{FF2B5EF4-FFF2-40B4-BE49-F238E27FC236}">
              <a16:creationId xmlns:a16="http://schemas.microsoft.com/office/drawing/2014/main" id="{1FE5DE27-7A96-4B69-B970-D507AA1B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4507" name="Picture 1787">
          <a:extLst>
            <a:ext uri="{FF2B5EF4-FFF2-40B4-BE49-F238E27FC236}">
              <a16:creationId xmlns:a16="http://schemas.microsoft.com/office/drawing/2014/main" id="{54F27A4F-07D8-442D-8FEE-A47E74E1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4508" name="Picture 1787">
          <a:extLst>
            <a:ext uri="{FF2B5EF4-FFF2-40B4-BE49-F238E27FC236}">
              <a16:creationId xmlns:a16="http://schemas.microsoft.com/office/drawing/2014/main" id="{730CB7E6-8B05-4F8B-AD4F-EB94E6C2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4509" name="Picture 1787">
          <a:extLst>
            <a:ext uri="{FF2B5EF4-FFF2-40B4-BE49-F238E27FC236}">
              <a16:creationId xmlns:a16="http://schemas.microsoft.com/office/drawing/2014/main" id="{BD893358-CF70-4BED-93B2-301AAC89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4510" name="Picture 1787">
          <a:extLst>
            <a:ext uri="{FF2B5EF4-FFF2-40B4-BE49-F238E27FC236}">
              <a16:creationId xmlns:a16="http://schemas.microsoft.com/office/drawing/2014/main" id="{17BD25C2-1B32-4DB1-A1F4-69323566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4511" name="Picture 1787">
          <a:extLst>
            <a:ext uri="{FF2B5EF4-FFF2-40B4-BE49-F238E27FC236}">
              <a16:creationId xmlns:a16="http://schemas.microsoft.com/office/drawing/2014/main" id="{35176CCE-52EA-4C3E-A2B0-C6A2E63F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4512" name="Picture 1787">
          <a:extLst>
            <a:ext uri="{FF2B5EF4-FFF2-40B4-BE49-F238E27FC236}">
              <a16:creationId xmlns:a16="http://schemas.microsoft.com/office/drawing/2014/main" id="{1040E760-9AF9-4E35-8082-2F40F88B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4513" name="Picture 1787">
          <a:extLst>
            <a:ext uri="{FF2B5EF4-FFF2-40B4-BE49-F238E27FC236}">
              <a16:creationId xmlns:a16="http://schemas.microsoft.com/office/drawing/2014/main" id="{33A964BD-1F40-4A9A-8026-3E6C29EB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4514" name="Picture 1787">
          <a:extLst>
            <a:ext uri="{FF2B5EF4-FFF2-40B4-BE49-F238E27FC236}">
              <a16:creationId xmlns:a16="http://schemas.microsoft.com/office/drawing/2014/main" id="{43DF09F1-836A-403C-AE8B-24B6CB9F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4515" name="Picture 1787">
          <a:extLst>
            <a:ext uri="{FF2B5EF4-FFF2-40B4-BE49-F238E27FC236}">
              <a16:creationId xmlns:a16="http://schemas.microsoft.com/office/drawing/2014/main" id="{98785CEB-F96D-4DF5-9EC6-9318CBAB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4516" name="Picture 1787">
          <a:extLst>
            <a:ext uri="{FF2B5EF4-FFF2-40B4-BE49-F238E27FC236}">
              <a16:creationId xmlns:a16="http://schemas.microsoft.com/office/drawing/2014/main" id="{68279EF3-A303-4F6D-89E7-FD1E349F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4517" name="Picture 1787">
          <a:extLst>
            <a:ext uri="{FF2B5EF4-FFF2-40B4-BE49-F238E27FC236}">
              <a16:creationId xmlns:a16="http://schemas.microsoft.com/office/drawing/2014/main" id="{1256C369-F463-45A5-A820-9BF01C82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4518" name="Picture 1787">
          <a:extLst>
            <a:ext uri="{FF2B5EF4-FFF2-40B4-BE49-F238E27FC236}">
              <a16:creationId xmlns:a16="http://schemas.microsoft.com/office/drawing/2014/main" id="{58B74962-DB5E-42A6-BA0B-AE49B279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4519" name="Picture 1787">
          <a:extLst>
            <a:ext uri="{FF2B5EF4-FFF2-40B4-BE49-F238E27FC236}">
              <a16:creationId xmlns:a16="http://schemas.microsoft.com/office/drawing/2014/main" id="{FFCB9615-CC90-44EE-83D8-D2114F79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4520" name="Picture 1787">
          <a:extLst>
            <a:ext uri="{FF2B5EF4-FFF2-40B4-BE49-F238E27FC236}">
              <a16:creationId xmlns:a16="http://schemas.microsoft.com/office/drawing/2014/main" id="{5CCE887E-A978-4A7C-AFD9-9D8960B2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4521" name="Picture 1787">
          <a:extLst>
            <a:ext uri="{FF2B5EF4-FFF2-40B4-BE49-F238E27FC236}">
              <a16:creationId xmlns:a16="http://schemas.microsoft.com/office/drawing/2014/main" id="{16111E38-E4A2-4452-9280-92A7DE68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4522" name="Picture 1787">
          <a:extLst>
            <a:ext uri="{FF2B5EF4-FFF2-40B4-BE49-F238E27FC236}">
              <a16:creationId xmlns:a16="http://schemas.microsoft.com/office/drawing/2014/main" id="{8A18240D-4E79-45F6-BD43-C2B476C0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4523" name="Picture 1787">
          <a:extLst>
            <a:ext uri="{FF2B5EF4-FFF2-40B4-BE49-F238E27FC236}">
              <a16:creationId xmlns:a16="http://schemas.microsoft.com/office/drawing/2014/main" id="{883E72C9-B068-42D7-92CC-DAFBE378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4524" name="Picture 1787">
          <a:extLst>
            <a:ext uri="{FF2B5EF4-FFF2-40B4-BE49-F238E27FC236}">
              <a16:creationId xmlns:a16="http://schemas.microsoft.com/office/drawing/2014/main" id="{2265C55A-BE2E-4319-A8E2-9D2A5C7A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4525" name="Picture 1787">
          <a:extLst>
            <a:ext uri="{FF2B5EF4-FFF2-40B4-BE49-F238E27FC236}">
              <a16:creationId xmlns:a16="http://schemas.microsoft.com/office/drawing/2014/main" id="{A4435EAA-43FD-405E-BC75-3BB5A3D9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4526" name="Picture 1787">
          <a:extLst>
            <a:ext uri="{FF2B5EF4-FFF2-40B4-BE49-F238E27FC236}">
              <a16:creationId xmlns:a16="http://schemas.microsoft.com/office/drawing/2014/main" id="{C9075558-1892-4F11-9750-14FCA93E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4527" name="Picture 1787">
          <a:extLst>
            <a:ext uri="{FF2B5EF4-FFF2-40B4-BE49-F238E27FC236}">
              <a16:creationId xmlns:a16="http://schemas.microsoft.com/office/drawing/2014/main" id="{3448C695-91F9-4215-A0B6-B2BB8662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4528" name="Picture 1787">
          <a:extLst>
            <a:ext uri="{FF2B5EF4-FFF2-40B4-BE49-F238E27FC236}">
              <a16:creationId xmlns:a16="http://schemas.microsoft.com/office/drawing/2014/main" id="{A6DB6F4D-F1DA-4EF5-A270-DE6FBA28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4529" name="Picture 1787">
          <a:extLst>
            <a:ext uri="{FF2B5EF4-FFF2-40B4-BE49-F238E27FC236}">
              <a16:creationId xmlns:a16="http://schemas.microsoft.com/office/drawing/2014/main" id="{14C4D997-F7CF-4940-87E3-7679D16A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4530" name="Picture 1787">
          <a:extLst>
            <a:ext uri="{FF2B5EF4-FFF2-40B4-BE49-F238E27FC236}">
              <a16:creationId xmlns:a16="http://schemas.microsoft.com/office/drawing/2014/main" id="{CD25E978-71A8-4DA5-918E-F1CDBD49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4531" name="Picture 1787">
          <a:extLst>
            <a:ext uri="{FF2B5EF4-FFF2-40B4-BE49-F238E27FC236}">
              <a16:creationId xmlns:a16="http://schemas.microsoft.com/office/drawing/2014/main" id="{BD53A200-D028-40E2-A01F-BA059C43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4532" name="Picture 1787">
          <a:extLst>
            <a:ext uri="{FF2B5EF4-FFF2-40B4-BE49-F238E27FC236}">
              <a16:creationId xmlns:a16="http://schemas.microsoft.com/office/drawing/2014/main" id="{F7297F98-DDA6-4BA6-B0A8-B9B9F152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4533" name="Picture 1787">
          <a:extLst>
            <a:ext uri="{FF2B5EF4-FFF2-40B4-BE49-F238E27FC236}">
              <a16:creationId xmlns:a16="http://schemas.microsoft.com/office/drawing/2014/main" id="{8CE0F4F3-16C5-4955-8578-5864F615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4534" name="Picture 1787">
          <a:extLst>
            <a:ext uri="{FF2B5EF4-FFF2-40B4-BE49-F238E27FC236}">
              <a16:creationId xmlns:a16="http://schemas.microsoft.com/office/drawing/2014/main" id="{B8C87612-2A89-4C34-B4B2-F2A68E48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4535" name="Picture 1787">
          <a:extLst>
            <a:ext uri="{FF2B5EF4-FFF2-40B4-BE49-F238E27FC236}">
              <a16:creationId xmlns:a16="http://schemas.microsoft.com/office/drawing/2014/main" id="{074A0319-671D-4B95-B048-6DB38B78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4536" name="Picture 1787">
          <a:extLst>
            <a:ext uri="{FF2B5EF4-FFF2-40B4-BE49-F238E27FC236}">
              <a16:creationId xmlns:a16="http://schemas.microsoft.com/office/drawing/2014/main" id="{A39790C5-140D-4FBA-8430-F55A358B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9525</xdr:colOff>
      <xdr:row>153</xdr:row>
      <xdr:rowOff>9525</xdr:rowOff>
    </xdr:to>
    <xdr:pic>
      <xdr:nvPicPr>
        <xdr:cNvPr id="4537" name="Picture 1787">
          <a:extLst>
            <a:ext uri="{FF2B5EF4-FFF2-40B4-BE49-F238E27FC236}">
              <a16:creationId xmlns:a16="http://schemas.microsoft.com/office/drawing/2014/main" id="{0E61261B-AB7E-48F8-AD63-90C8D6AD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9525</xdr:colOff>
      <xdr:row>153</xdr:row>
      <xdr:rowOff>9525</xdr:rowOff>
    </xdr:to>
    <xdr:pic>
      <xdr:nvPicPr>
        <xdr:cNvPr id="4538" name="Picture 1787">
          <a:extLst>
            <a:ext uri="{FF2B5EF4-FFF2-40B4-BE49-F238E27FC236}">
              <a16:creationId xmlns:a16="http://schemas.microsoft.com/office/drawing/2014/main" id="{6F4936C3-4B6B-493A-9496-684B9DB1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4539" name="Picture 1787">
          <a:extLst>
            <a:ext uri="{FF2B5EF4-FFF2-40B4-BE49-F238E27FC236}">
              <a16:creationId xmlns:a16="http://schemas.microsoft.com/office/drawing/2014/main" id="{00AFE14E-F68F-4DC9-B8B2-922686FF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9525</xdr:colOff>
      <xdr:row>155</xdr:row>
      <xdr:rowOff>9525</xdr:rowOff>
    </xdr:to>
    <xdr:pic>
      <xdr:nvPicPr>
        <xdr:cNvPr id="4540" name="Picture 1787">
          <a:extLst>
            <a:ext uri="{FF2B5EF4-FFF2-40B4-BE49-F238E27FC236}">
              <a16:creationId xmlns:a16="http://schemas.microsoft.com/office/drawing/2014/main" id="{93851577-E269-4965-AFAA-9597230E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9525</xdr:colOff>
      <xdr:row>155</xdr:row>
      <xdr:rowOff>9525</xdr:rowOff>
    </xdr:to>
    <xdr:pic>
      <xdr:nvPicPr>
        <xdr:cNvPr id="4541" name="Picture 1787">
          <a:extLst>
            <a:ext uri="{FF2B5EF4-FFF2-40B4-BE49-F238E27FC236}">
              <a16:creationId xmlns:a16="http://schemas.microsoft.com/office/drawing/2014/main" id="{2CC0E0C2-6386-462E-9398-01091613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9525</xdr:colOff>
      <xdr:row>156</xdr:row>
      <xdr:rowOff>9525</xdr:rowOff>
    </xdr:to>
    <xdr:pic>
      <xdr:nvPicPr>
        <xdr:cNvPr id="4542" name="Picture 1787">
          <a:extLst>
            <a:ext uri="{FF2B5EF4-FFF2-40B4-BE49-F238E27FC236}">
              <a16:creationId xmlns:a16="http://schemas.microsoft.com/office/drawing/2014/main" id="{0F82812B-3577-438F-A233-AD804191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9525</xdr:colOff>
      <xdr:row>157</xdr:row>
      <xdr:rowOff>9525</xdr:rowOff>
    </xdr:to>
    <xdr:pic>
      <xdr:nvPicPr>
        <xdr:cNvPr id="4543" name="Picture 1787">
          <a:extLst>
            <a:ext uri="{FF2B5EF4-FFF2-40B4-BE49-F238E27FC236}">
              <a16:creationId xmlns:a16="http://schemas.microsoft.com/office/drawing/2014/main" id="{7E044515-B568-425A-9236-9D0A3C94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9525</xdr:colOff>
      <xdr:row>157</xdr:row>
      <xdr:rowOff>9525</xdr:rowOff>
    </xdr:to>
    <xdr:pic>
      <xdr:nvPicPr>
        <xdr:cNvPr id="4544" name="Picture 1787">
          <a:extLst>
            <a:ext uri="{FF2B5EF4-FFF2-40B4-BE49-F238E27FC236}">
              <a16:creationId xmlns:a16="http://schemas.microsoft.com/office/drawing/2014/main" id="{B4E576CA-F0C9-4774-82C3-446341F6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9525</xdr:colOff>
      <xdr:row>158</xdr:row>
      <xdr:rowOff>9525</xdr:rowOff>
    </xdr:to>
    <xdr:pic>
      <xdr:nvPicPr>
        <xdr:cNvPr id="4545" name="Picture 1787">
          <a:extLst>
            <a:ext uri="{FF2B5EF4-FFF2-40B4-BE49-F238E27FC236}">
              <a16:creationId xmlns:a16="http://schemas.microsoft.com/office/drawing/2014/main" id="{419F13DA-688F-426A-A194-0F3324D5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4546" name="Picture 1787">
          <a:extLst>
            <a:ext uri="{FF2B5EF4-FFF2-40B4-BE49-F238E27FC236}">
              <a16:creationId xmlns:a16="http://schemas.microsoft.com/office/drawing/2014/main" id="{A0F943F5-21BC-4938-B148-7B4978FF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4547" name="Picture 1787">
          <a:extLst>
            <a:ext uri="{FF2B5EF4-FFF2-40B4-BE49-F238E27FC236}">
              <a16:creationId xmlns:a16="http://schemas.microsoft.com/office/drawing/2014/main" id="{A27D90C4-BC57-46FA-B16E-DC70413B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9525</xdr:colOff>
      <xdr:row>160</xdr:row>
      <xdr:rowOff>9525</xdr:rowOff>
    </xdr:to>
    <xdr:pic>
      <xdr:nvPicPr>
        <xdr:cNvPr id="4548" name="Picture 1787">
          <a:extLst>
            <a:ext uri="{FF2B5EF4-FFF2-40B4-BE49-F238E27FC236}">
              <a16:creationId xmlns:a16="http://schemas.microsoft.com/office/drawing/2014/main" id="{C29E6024-0621-4B40-8265-F362AB93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pic>
      <xdr:nvPicPr>
        <xdr:cNvPr id="4549" name="Picture 1787">
          <a:extLst>
            <a:ext uri="{FF2B5EF4-FFF2-40B4-BE49-F238E27FC236}">
              <a16:creationId xmlns:a16="http://schemas.microsoft.com/office/drawing/2014/main" id="{8D0FF397-DFE8-438A-AA31-F78F1F83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pic>
      <xdr:nvPicPr>
        <xdr:cNvPr id="4550" name="Picture 1787">
          <a:extLst>
            <a:ext uri="{FF2B5EF4-FFF2-40B4-BE49-F238E27FC236}">
              <a16:creationId xmlns:a16="http://schemas.microsoft.com/office/drawing/2014/main" id="{3D3A7D8E-AC27-4801-9193-387F3062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4551" name="Picture 1787">
          <a:extLst>
            <a:ext uri="{FF2B5EF4-FFF2-40B4-BE49-F238E27FC236}">
              <a16:creationId xmlns:a16="http://schemas.microsoft.com/office/drawing/2014/main" id="{23C33593-BE86-4E1D-AEE9-E6A72C5C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4552" name="Picture 1787">
          <a:extLst>
            <a:ext uri="{FF2B5EF4-FFF2-40B4-BE49-F238E27FC236}">
              <a16:creationId xmlns:a16="http://schemas.microsoft.com/office/drawing/2014/main" id="{A86484B2-769B-45D4-9864-C1BF9D56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4553" name="Picture 1787">
          <a:extLst>
            <a:ext uri="{FF2B5EF4-FFF2-40B4-BE49-F238E27FC236}">
              <a16:creationId xmlns:a16="http://schemas.microsoft.com/office/drawing/2014/main" id="{E11FD522-C1EF-4659-AC54-F8289DB1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9525</xdr:colOff>
      <xdr:row>164</xdr:row>
      <xdr:rowOff>9525</xdr:rowOff>
    </xdr:to>
    <xdr:pic>
      <xdr:nvPicPr>
        <xdr:cNvPr id="4554" name="Picture 1787">
          <a:extLst>
            <a:ext uri="{FF2B5EF4-FFF2-40B4-BE49-F238E27FC236}">
              <a16:creationId xmlns:a16="http://schemas.microsoft.com/office/drawing/2014/main" id="{54B49E7B-6B1A-42B9-9E7B-D58B939B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4555" name="Picture 1787">
          <a:extLst>
            <a:ext uri="{FF2B5EF4-FFF2-40B4-BE49-F238E27FC236}">
              <a16:creationId xmlns:a16="http://schemas.microsoft.com/office/drawing/2014/main" id="{AF92682D-D9E1-4BF2-AD76-57825CAF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4556" name="Picture 1787">
          <a:extLst>
            <a:ext uri="{FF2B5EF4-FFF2-40B4-BE49-F238E27FC236}">
              <a16:creationId xmlns:a16="http://schemas.microsoft.com/office/drawing/2014/main" id="{DCA0EF89-586B-43AE-9E00-F8DF7D71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9525</xdr:colOff>
      <xdr:row>166</xdr:row>
      <xdr:rowOff>9525</xdr:rowOff>
    </xdr:to>
    <xdr:pic>
      <xdr:nvPicPr>
        <xdr:cNvPr id="4557" name="Picture 1787">
          <a:extLst>
            <a:ext uri="{FF2B5EF4-FFF2-40B4-BE49-F238E27FC236}">
              <a16:creationId xmlns:a16="http://schemas.microsoft.com/office/drawing/2014/main" id="{AB0407B6-F1F2-42EA-8D2E-47AFD70F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9525</xdr:colOff>
      <xdr:row>167</xdr:row>
      <xdr:rowOff>9525</xdr:rowOff>
    </xdr:to>
    <xdr:pic>
      <xdr:nvPicPr>
        <xdr:cNvPr id="4558" name="Picture 1787">
          <a:extLst>
            <a:ext uri="{FF2B5EF4-FFF2-40B4-BE49-F238E27FC236}">
              <a16:creationId xmlns:a16="http://schemas.microsoft.com/office/drawing/2014/main" id="{C9D8C25C-4024-4950-8ED3-C8E29258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9525</xdr:colOff>
      <xdr:row>167</xdr:row>
      <xdr:rowOff>9525</xdr:rowOff>
    </xdr:to>
    <xdr:pic>
      <xdr:nvPicPr>
        <xdr:cNvPr id="4559" name="Picture 1787">
          <a:extLst>
            <a:ext uri="{FF2B5EF4-FFF2-40B4-BE49-F238E27FC236}">
              <a16:creationId xmlns:a16="http://schemas.microsoft.com/office/drawing/2014/main" id="{C9334E52-D2C5-4217-A1C9-40F90BDB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4560" name="Picture 1787">
          <a:extLst>
            <a:ext uri="{FF2B5EF4-FFF2-40B4-BE49-F238E27FC236}">
              <a16:creationId xmlns:a16="http://schemas.microsoft.com/office/drawing/2014/main" id="{352E4FFA-C315-427E-91BB-75F5A565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4561" name="Picture 1787">
          <a:extLst>
            <a:ext uri="{FF2B5EF4-FFF2-40B4-BE49-F238E27FC236}">
              <a16:creationId xmlns:a16="http://schemas.microsoft.com/office/drawing/2014/main" id="{4787B772-7967-43B8-8628-6F317ECB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4562" name="Picture 1787">
          <a:extLst>
            <a:ext uri="{FF2B5EF4-FFF2-40B4-BE49-F238E27FC236}">
              <a16:creationId xmlns:a16="http://schemas.microsoft.com/office/drawing/2014/main" id="{44420E10-5AE7-4B10-9C54-9A62214E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9525</xdr:colOff>
      <xdr:row>170</xdr:row>
      <xdr:rowOff>9525</xdr:rowOff>
    </xdr:to>
    <xdr:pic>
      <xdr:nvPicPr>
        <xdr:cNvPr id="4563" name="Picture 1787">
          <a:extLst>
            <a:ext uri="{FF2B5EF4-FFF2-40B4-BE49-F238E27FC236}">
              <a16:creationId xmlns:a16="http://schemas.microsoft.com/office/drawing/2014/main" id="{AA51FA06-E666-479A-B559-AC03652A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9525</xdr:colOff>
      <xdr:row>171</xdr:row>
      <xdr:rowOff>9525</xdr:rowOff>
    </xdr:to>
    <xdr:pic>
      <xdr:nvPicPr>
        <xdr:cNvPr id="4564" name="Picture 1787">
          <a:extLst>
            <a:ext uri="{FF2B5EF4-FFF2-40B4-BE49-F238E27FC236}">
              <a16:creationId xmlns:a16="http://schemas.microsoft.com/office/drawing/2014/main" id="{672A8491-5BA2-423C-B719-5CD5BDCF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9525</xdr:colOff>
      <xdr:row>171</xdr:row>
      <xdr:rowOff>9525</xdr:rowOff>
    </xdr:to>
    <xdr:pic>
      <xdr:nvPicPr>
        <xdr:cNvPr id="4565" name="Picture 1787">
          <a:extLst>
            <a:ext uri="{FF2B5EF4-FFF2-40B4-BE49-F238E27FC236}">
              <a16:creationId xmlns:a16="http://schemas.microsoft.com/office/drawing/2014/main" id="{05F99CC5-859F-4EA2-A661-92C4FF70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9525</xdr:colOff>
      <xdr:row>172</xdr:row>
      <xdr:rowOff>9525</xdr:rowOff>
    </xdr:to>
    <xdr:pic>
      <xdr:nvPicPr>
        <xdr:cNvPr id="4566" name="Picture 1787">
          <a:extLst>
            <a:ext uri="{FF2B5EF4-FFF2-40B4-BE49-F238E27FC236}">
              <a16:creationId xmlns:a16="http://schemas.microsoft.com/office/drawing/2014/main" id="{A92CE054-01BE-4266-9E64-C8DD309A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9525</xdr:colOff>
      <xdr:row>173</xdr:row>
      <xdr:rowOff>9525</xdr:rowOff>
    </xdr:to>
    <xdr:pic>
      <xdr:nvPicPr>
        <xdr:cNvPr id="4567" name="Picture 1787">
          <a:extLst>
            <a:ext uri="{FF2B5EF4-FFF2-40B4-BE49-F238E27FC236}">
              <a16:creationId xmlns:a16="http://schemas.microsoft.com/office/drawing/2014/main" id="{56439088-FB02-46DA-8577-439454E5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9525</xdr:colOff>
      <xdr:row>173</xdr:row>
      <xdr:rowOff>9525</xdr:rowOff>
    </xdr:to>
    <xdr:pic>
      <xdr:nvPicPr>
        <xdr:cNvPr id="4568" name="Picture 1787">
          <a:extLst>
            <a:ext uri="{FF2B5EF4-FFF2-40B4-BE49-F238E27FC236}">
              <a16:creationId xmlns:a16="http://schemas.microsoft.com/office/drawing/2014/main" id="{4B5531CE-F555-414E-9E17-20957025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9525</xdr:colOff>
      <xdr:row>174</xdr:row>
      <xdr:rowOff>9525</xdr:rowOff>
    </xdr:to>
    <xdr:pic>
      <xdr:nvPicPr>
        <xdr:cNvPr id="4569" name="Picture 1787">
          <a:extLst>
            <a:ext uri="{FF2B5EF4-FFF2-40B4-BE49-F238E27FC236}">
              <a16:creationId xmlns:a16="http://schemas.microsoft.com/office/drawing/2014/main" id="{96EEA048-C790-4A21-9BFB-5FD5C16A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4570" name="Picture 1787">
          <a:extLst>
            <a:ext uri="{FF2B5EF4-FFF2-40B4-BE49-F238E27FC236}">
              <a16:creationId xmlns:a16="http://schemas.microsoft.com/office/drawing/2014/main" id="{4829CEF7-EA9B-4991-8213-6DA65464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4571" name="Picture 1787">
          <a:extLst>
            <a:ext uri="{FF2B5EF4-FFF2-40B4-BE49-F238E27FC236}">
              <a16:creationId xmlns:a16="http://schemas.microsoft.com/office/drawing/2014/main" id="{59F68D6B-F33F-4706-8202-2A103A9D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4572" name="Picture 1787">
          <a:extLst>
            <a:ext uri="{FF2B5EF4-FFF2-40B4-BE49-F238E27FC236}">
              <a16:creationId xmlns:a16="http://schemas.microsoft.com/office/drawing/2014/main" id="{C4B22B00-6391-459A-AB3F-929B5C02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4573" name="Picture 1787">
          <a:extLst>
            <a:ext uri="{FF2B5EF4-FFF2-40B4-BE49-F238E27FC236}">
              <a16:creationId xmlns:a16="http://schemas.microsoft.com/office/drawing/2014/main" id="{4F2EB7F2-71E2-4755-9E27-83CD6BEB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4574" name="Picture 1787">
          <a:extLst>
            <a:ext uri="{FF2B5EF4-FFF2-40B4-BE49-F238E27FC236}">
              <a16:creationId xmlns:a16="http://schemas.microsoft.com/office/drawing/2014/main" id="{0704834C-ADA7-456C-8661-F7A56721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4575" name="Picture 1787">
          <a:extLst>
            <a:ext uri="{FF2B5EF4-FFF2-40B4-BE49-F238E27FC236}">
              <a16:creationId xmlns:a16="http://schemas.microsoft.com/office/drawing/2014/main" id="{7BDA740F-C1BF-48E1-8C16-A35A2714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4576" name="Picture 1787">
          <a:extLst>
            <a:ext uri="{FF2B5EF4-FFF2-40B4-BE49-F238E27FC236}">
              <a16:creationId xmlns:a16="http://schemas.microsoft.com/office/drawing/2014/main" id="{03574D60-5DF6-4A2B-9A35-37EC4C6D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4577" name="Picture 1787">
          <a:extLst>
            <a:ext uri="{FF2B5EF4-FFF2-40B4-BE49-F238E27FC236}">
              <a16:creationId xmlns:a16="http://schemas.microsoft.com/office/drawing/2014/main" id="{34091A27-A221-4E71-8E89-28B097C6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4578" name="Picture 1787">
          <a:extLst>
            <a:ext uri="{FF2B5EF4-FFF2-40B4-BE49-F238E27FC236}">
              <a16:creationId xmlns:a16="http://schemas.microsoft.com/office/drawing/2014/main" id="{B7D4A3AB-9368-4971-B137-007E4196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4579" name="Picture 1787">
          <a:extLst>
            <a:ext uri="{FF2B5EF4-FFF2-40B4-BE49-F238E27FC236}">
              <a16:creationId xmlns:a16="http://schemas.microsoft.com/office/drawing/2014/main" id="{2A51405C-FDCD-4000-8A5F-3E20535F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4580" name="Picture 1787">
          <a:extLst>
            <a:ext uri="{FF2B5EF4-FFF2-40B4-BE49-F238E27FC236}">
              <a16:creationId xmlns:a16="http://schemas.microsoft.com/office/drawing/2014/main" id="{80047CC7-1EE8-4EF6-909D-217A909E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4581" name="Picture 1787">
          <a:extLst>
            <a:ext uri="{FF2B5EF4-FFF2-40B4-BE49-F238E27FC236}">
              <a16:creationId xmlns:a16="http://schemas.microsoft.com/office/drawing/2014/main" id="{DFC7C489-C305-4693-B443-E42A9049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4582" name="Picture 1787">
          <a:extLst>
            <a:ext uri="{FF2B5EF4-FFF2-40B4-BE49-F238E27FC236}">
              <a16:creationId xmlns:a16="http://schemas.microsoft.com/office/drawing/2014/main" id="{93C73537-C6DC-4566-87D0-2C701C53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4583" name="Picture 1787">
          <a:extLst>
            <a:ext uri="{FF2B5EF4-FFF2-40B4-BE49-F238E27FC236}">
              <a16:creationId xmlns:a16="http://schemas.microsoft.com/office/drawing/2014/main" id="{7A3A82B8-F05F-4C2B-8C17-64FB7514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4584" name="Picture 1787">
          <a:extLst>
            <a:ext uri="{FF2B5EF4-FFF2-40B4-BE49-F238E27FC236}">
              <a16:creationId xmlns:a16="http://schemas.microsoft.com/office/drawing/2014/main" id="{547AFC54-7210-4C62-99B9-21E54EF5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4585" name="Picture 1787">
          <a:extLst>
            <a:ext uri="{FF2B5EF4-FFF2-40B4-BE49-F238E27FC236}">
              <a16:creationId xmlns:a16="http://schemas.microsoft.com/office/drawing/2014/main" id="{8FBC9008-F3EF-44B9-98EF-0BEE1EAB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4586" name="Picture 1787">
          <a:extLst>
            <a:ext uri="{FF2B5EF4-FFF2-40B4-BE49-F238E27FC236}">
              <a16:creationId xmlns:a16="http://schemas.microsoft.com/office/drawing/2014/main" id="{15776B06-E1B9-484A-8200-CF082466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4587" name="Picture 1787">
          <a:extLst>
            <a:ext uri="{FF2B5EF4-FFF2-40B4-BE49-F238E27FC236}">
              <a16:creationId xmlns:a16="http://schemas.microsoft.com/office/drawing/2014/main" id="{52A28AC8-B782-44B3-B7D8-7DEA4818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4588" name="Picture 1787">
          <a:extLst>
            <a:ext uri="{FF2B5EF4-FFF2-40B4-BE49-F238E27FC236}">
              <a16:creationId xmlns:a16="http://schemas.microsoft.com/office/drawing/2014/main" id="{D3FC6AD1-E64E-4C06-A484-CE68B2E1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4589" name="Picture 1787">
          <a:extLst>
            <a:ext uri="{FF2B5EF4-FFF2-40B4-BE49-F238E27FC236}">
              <a16:creationId xmlns:a16="http://schemas.microsoft.com/office/drawing/2014/main" id="{234095BA-590D-49C3-9223-60BB22E2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4590" name="Picture 1787">
          <a:extLst>
            <a:ext uri="{FF2B5EF4-FFF2-40B4-BE49-F238E27FC236}">
              <a16:creationId xmlns:a16="http://schemas.microsoft.com/office/drawing/2014/main" id="{25DE362B-531C-4AD8-98A2-1F7762A8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4591" name="Picture 1787">
          <a:extLst>
            <a:ext uri="{FF2B5EF4-FFF2-40B4-BE49-F238E27FC236}">
              <a16:creationId xmlns:a16="http://schemas.microsoft.com/office/drawing/2014/main" id="{728740A2-F705-40B3-9ED2-ED0414BC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4592" name="Picture 1787">
          <a:extLst>
            <a:ext uri="{FF2B5EF4-FFF2-40B4-BE49-F238E27FC236}">
              <a16:creationId xmlns:a16="http://schemas.microsoft.com/office/drawing/2014/main" id="{34BA1791-CFBB-47E9-ABD1-9F621FDB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4593" name="Picture 1787">
          <a:extLst>
            <a:ext uri="{FF2B5EF4-FFF2-40B4-BE49-F238E27FC236}">
              <a16:creationId xmlns:a16="http://schemas.microsoft.com/office/drawing/2014/main" id="{9F864732-FC64-4773-B77D-2A4741A8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4594" name="Picture 1787">
          <a:extLst>
            <a:ext uri="{FF2B5EF4-FFF2-40B4-BE49-F238E27FC236}">
              <a16:creationId xmlns:a16="http://schemas.microsoft.com/office/drawing/2014/main" id="{C9A618E5-E85A-4C1F-BDE8-DEE8A4E3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4595" name="Picture 1787">
          <a:extLst>
            <a:ext uri="{FF2B5EF4-FFF2-40B4-BE49-F238E27FC236}">
              <a16:creationId xmlns:a16="http://schemas.microsoft.com/office/drawing/2014/main" id="{963566A2-071E-49B2-AA8B-577851E6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4596" name="Picture 1787">
          <a:extLst>
            <a:ext uri="{FF2B5EF4-FFF2-40B4-BE49-F238E27FC236}">
              <a16:creationId xmlns:a16="http://schemas.microsoft.com/office/drawing/2014/main" id="{BBB76CA4-C72E-4845-99FF-8EF55703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4597" name="Picture 1787">
          <a:extLst>
            <a:ext uri="{FF2B5EF4-FFF2-40B4-BE49-F238E27FC236}">
              <a16:creationId xmlns:a16="http://schemas.microsoft.com/office/drawing/2014/main" id="{47F14CF8-9283-438F-8DF4-1102E10F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4598" name="Picture 1787">
          <a:extLst>
            <a:ext uri="{FF2B5EF4-FFF2-40B4-BE49-F238E27FC236}">
              <a16:creationId xmlns:a16="http://schemas.microsoft.com/office/drawing/2014/main" id="{5FBF171A-719B-4E16-AFB5-05F14FAD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599" name="Picture 1787">
          <a:extLst>
            <a:ext uri="{FF2B5EF4-FFF2-40B4-BE49-F238E27FC236}">
              <a16:creationId xmlns:a16="http://schemas.microsoft.com/office/drawing/2014/main" id="{2F1A5481-C6EA-4E1C-A0DD-4ED9F03C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600" name="Picture 1787">
          <a:extLst>
            <a:ext uri="{FF2B5EF4-FFF2-40B4-BE49-F238E27FC236}">
              <a16:creationId xmlns:a16="http://schemas.microsoft.com/office/drawing/2014/main" id="{CD3A05F9-30F3-49F7-A0F6-00F26EE0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4601" name="Picture 1787">
          <a:extLst>
            <a:ext uri="{FF2B5EF4-FFF2-40B4-BE49-F238E27FC236}">
              <a16:creationId xmlns:a16="http://schemas.microsoft.com/office/drawing/2014/main" id="{C3B52AA8-48EC-4DE3-A20E-08EA87EC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4602" name="Picture 1787">
          <a:extLst>
            <a:ext uri="{FF2B5EF4-FFF2-40B4-BE49-F238E27FC236}">
              <a16:creationId xmlns:a16="http://schemas.microsoft.com/office/drawing/2014/main" id="{D97A9F15-D770-4E71-983A-03C81E10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4603" name="Picture 1787">
          <a:extLst>
            <a:ext uri="{FF2B5EF4-FFF2-40B4-BE49-F238E27FC236}">
              <a16:creationId xmlns:a16="http://schemas.microsoft.com/office/drawing/2014/main" id="{72D6112D-F0B6-4D42-9CBE-357B1BF3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4604" name="Picture 1787">
          <a:extLst>
            <a:ext uri="{FF2B5EF4-FFF2-40B4-BE49-F238E27FC236}">
              <a16:creationId xmlns:a16="http://schemas.microsoft.com/office/drawing/2014/main" id="{94706C13-50BF-4D3B-82A1-EB86C2AE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4605" name="Picture 1787">
          <a:extLst>
            <a:ext uri="{FF2B5EF4-FFF2-40B4-BE49-F238E27FC236}">
              <a16:creationId xmlns:a16="http://schemas.microsoft.com/office/drawing/2014/main" id="{3392482B-AB9C-44BC-B879-214300CB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4606" name="Picture 1787">
          <a:extLst>
            <a:ext uri="{FF2B5EF4-FFF2-40B4-BE49-F238E27FC236}">
              <a16:creationId xmlns:a16="http://schemas.microsoft.com/office/drawing/2014/main" id="{27BE4B0E-3246-49DA-B375-1DC33EB8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4607" name="Picture 1787">
          <a:extLst>
            <a:ext uri="{FF2B5EF4-FFF2-40B4-BE49-F238E27FC236}">
              <a16:creationId xmlns:a16="http://schemas.microsoft.com/office/drawing/2014/main" id="{5573D902-A714-4F6A-BD27-E0B5B879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CFD8A-F6C2-40B4-BA20-BA27BC567444}">
  <dimension ref="A1:P201"/>
  <sheetViews>
    <sheetView workbookViewId="0">
      <pane ySplit="1" topLeftCell="A2" activePane="bottomLeft" state="frozen"/>
      <selection pane="bottomLeft" activeCell="O11" sqref="O11"/>
    </sheetView>
  </sheetViews>
  <sheetFormatPr defaultRowHeight="15" x14ac:dyDescent="0.25"/>
  <cols>
    <col min="1" max="1" width="8" style="1" bestFit="1" customWidth="1"/>
    <col min="2" max="2" width="7.7109375" style="1" bestFit="1" customWidth="1"/>
    <col min="3" max="3" width="6.140625" style="2" bestFit="1" customWidth="1"/>
    <col min="4" max="4" width="13.85546875" style="1" bestFit="1" customWidth="1"/>
    <col min="5" max="5" width="15.42578125" style="1" bestFit="1" customWidth="1"/>
    <col min="6" max="6" width="9.85546875" style="1" bestFit="1" customWidth="1"/>
    <col min="7" max="7" width="8.5703125" style="1" bestFit="1" customWidth="1"/>
    <col min="8" max="8" width="13.5703125" style="1" bestFit="1" customWidth="1"/>
    <col min="9" max="9" width="12.28515625" style="1" bestFit="1" customWidth="1"/>
    <col min="10" max="10" width="8" style="1" bestFit="1" customWidth="1"/>
    <col min="11" max="11" width="14.7109375" style="1" bestFit="1" customWidth="1"/>
    <col min="12" max="12" width="10.5703125" style="1" bestFit="1" customWidth="1"/>
    <col min="13" max="13" width="7.140625" style="1" customWidth="1"/>
    <col min="14" max="14" width="10.7109375" style="1" customWidth="1"/>
    <col min="15" max="15" width="13.5703125" style="1" bestFit="1" customWidth="1"/>
    <col min="16" max="16" width="10.7109375" style="1" customWidth="1"/>
    <col min="17" max="17" width="4.85546875" style="1" customWidth="1"/>
    <col min="18" max="18" width="10.7109375" style="1" customWidth="1"/>
    <col min="19" max="19" width="13.5703125" style="1" bestFit="1" customWidth="1"/>
    <col min="20" max="20" width="10.7109375" style="1" customWidth="1"/>
    <col min="21" max="16384" width="9.140625" style="1"/>
  </cols>
  <sheetData>
    <row r="1" spans="1:16" x14ac:dyDescent="0.25">
      <c r="A1" s="8" t="s">
        <v>54</v>
      </c>
      <c r="B1" s="8" t="s">
        <v>55</v>
      </c>
      <c r="C1" s="8" t="s">
        <v>53</v>
      </c>
      <c r="D1" s="8" t="s">
        <v>1</v>
      </c>
      <c r="E1" s="8" t="s">
        <v>0</v>
      </c>
      <c r="F1" s="8" t="s">
        <v>2</v>
      </c>
      <c r="G1" s="8" t="s">
        <v>3</v>
      </c>
      <c r="H1" s="8" t="s">
        <v>4</v>
      </c>
      <c r="I1" s="8" t="s">
        <v>66</v>
      </c>
      <c r="J1" s="8" t="s">
        <v>54</v>
      </c>
      <c r="K1" s="8" t="s">
        <v>67</v>
      </c>
      <c r="L1" s="8" t="s">
        <v>68</v>
      </c>
      <c r="N1" s="23" t="s">
        <v>71</v>
      </c>
      <c r="O1" s="23"/>
      <c r="P1" s="23"/>
    </row>
    <row r="2" spans="1:16" x14ac:dyDescent="0.25">
      <c r="A2" s="7">
        <v>1</v>
      </c>
      <c r="B2" s="5">
        <v>7.8828703703703699E-3</v>
      </c>
      <c r="C2" s="10">
        <v>483</v>
      </c>
      <c r="D2" s="6" t="str">
        <f>_xlfn.IFNA(VLOOKUP(C2,'Team Rosters'!$A:$F,2,FALSE),"")</f>
        <v>Izreal</v>
      </c>
      <c r="E2" s="6" t="str">
        <f>_xlfn.IFNA(VLOOKUP(C2,'Team Rosters'!$A:$F,3,FALSE),"")</f>
        <v>Valdez</v>
      </c>
      <c r="F2" s="6">
        <f>_xlfn.IFNA(VLOOKUP(C2,'Team Rosters'!$A:$F,4,FALSE),"")</f>
        <v>8</v>
      </c>
      <c r="G2" s="6" t="str">
        <f>_xlfn.IFNA(VLOOKUP(C2,'Team Rosters'!$A:$F,5,FALSE),"")</f>
        <v>Male</v>
      </c>
      <c r="H2" s="6" t="str">
        <f>_xlfn.IFNA(VLOOKUP(C2,'Team Rosters'!$A:$F,6,FALSE),"")</f>
        <v>Woodside</v>
      </c>
      <c r="I2" s="6" t="str">
        <f>IF(H2="","",IF(COUNTIF($H$2:H2,H2)&lt;8,"Varsity",IF(AND(COUNTIF($H$2:H2,H2)&gt;7,COUNTIF($H$2:H2,H2)&lt;15),"JV","")))</f>
        <v>Varsity</v>
      </c>
      <c r="J2" s="6">
        <f>IF(I2="Varsity",COUNTIF($I$2:I2,"Varsity"),IF(I2="JV",COUNTIF($I$2:I2,"JV"),""))</f>
        <v>1</v>
      </c>
      <c r="K2" s="6">
        <f>IF(COUNTIF($H$2:H2,H2)&lt;6,J2,"")</f>
        <v>1</v>
      </c>
      <c r="L2" s="6" t="str">
        <f>IF(AND(COUNTIF($H$2:H2,H2)&gt;7,COUNTIF($H$2:H2,H2)&lt;13),J2,"")</f>
        <v/>
      </c>
      <c r="N2" s="9" t="s">
        <v>56</v>
      </c>
      <c r="O2" s="9" t="s">
        <v>290</v>
      </c>
      <c r="P2" s="9" t="s">
        <v>60</v>
      </c>
    </row>
    <row r="3" spans="1:16" x14ac:dyDescent="0.25">
      <c r="A3" s="7">
        <v>2</v>
      </c>
      <c r="B3" s="5">
        <v>7.9142361111111097E-3</v>
      </c>
      <c r="C3" s="10">
        <v>441</v>
      </c>
      <c r="D3" s="6" t="str">
        <f>_xlfn.IFNA(VLOOKUP(C3,'Team Rosters'!$A:$F,2,FALSE),"")</f>
        <v>Gideon</v>
      </c>
      <c r="E3" s="6" t="str">
        <f>_xlfn.IFNA(VLOOKUP(C3,'Team Rosters'!$A:$F,3,FALSE),"")</f>
        <v>Beall</v>
      </c>
      <c r="F3" s="6">
        <f>_xlfn.IFNA(VLOOKUP(C3,'Team Rosters'!$A:$F,4,FALSE),"")</f>
        <v>8</v>
      </c>
      <c r="G3" s="6" t="str">
        <f>_xlfn.IFNA(VLOOKUP(C3,'Team Rosters'!$A:$F,5,FALSE),"")</f>
        <v>Male</v>
      </c>
      <c r="H3" s="6" t="str">
        <f>_xlfn.IFNA(VLOOKUP(C3,'Team Rosters'!$A:$F,6,FALSE),"")</f>
        <v>Woodside</v>
      </c>
      <c r="I3" s="6" t="str">
        <f>IF(H3="","",IF(COUNTIF($H$2:H3,H3)&lt;8,"Varsity",IF(AND(COUNTIF($H$2:H3,H3)&gt;7,COUNTIF($H$2:H3,H3)&lt;15),"JV","")))</f>
        <v>Varsity</v>
      </c>
      <c r="J3" s="6">
        <f>IF(I3="Varsity",COUNTIF($I$2:I3,"Varsity"),IF(I3="JV",COUNTIF($I$2:I3,"JV"),""))</f>
        <v>2</v>
      </c>
      <c r="K3" s="6">
        <f>IF(COUNTIF($H$2:H3,H3)&lt;6,J3,"")</f>
        <v>2</v>
      </c>
      <c r="L3" s="6" t="str">
        <f>IF(AND(COUNTIF($H$2:H3,H3)&gt;7,COUNTIF($H$2:H3,H3)&lt;13),J3,"")</f>
        <v/>
      </c>
      <c r="N3" s="3">
        <f>SUMIFS($K:$K,$H:$H,N2,$I:$I,"Varsity")</f>
        <v>27</v>
      </c>
      <c r="O3" s="3">
        <f t="shared" ref="O3:P3" si="0">SUMIFS($K:$K,$H:$H,O2,$I:$I,"Varsity")</f>
        <v>60</v>
      </c>
      <c r="P3" s="3">
        <f t="shared" si="0"/>
        <v>49</v>
      </c>
    </row>
    <row r="4" spans="1:16" x14ac:dyDescent="0.25">
      <c r="A4" s="7">
        <v>3</v>
      </c>
      <c r="B4" s="5">
        <v>8.1608796296296308E-3</v>
      </c>
      <c r="C4" s="10">
        <v>48</v>
      </c>
      <c r="D4" s="6" t="str">
        <f>_xlfn.IFNA(VLOOKUP(C4,'Team Rosters'!$A:$F,2,FALSE),"")</f>
        <v>Carson</v>
      </c>
      <c r="E4" s="6" t="str">
        <f>_xlfn.IFNA(VLOOKUP(C4,'Team Rosters'!$A:$F,3,FALSE),"")</f>
        <v>Wulpi</v>
      </c>
      <c r="F4" s="6">
        <f>_xlfn.IFNA(VLOOKUP(C4,'Team Rosters'!$A:$F,4,FALSE),"")</f>
        <v>7</v>
      </c>
      <c r="G4" s="6" t="str">
        <f>_xlfn.IFNA(VLOOKUP(C4,'Team Rosters'!$A:$F,5,FALSE),"")</f>
        <v>Male</v>
      </c>
      <c r="H4" s="6" t="str">
        <f>_xlfn.IFNA(VLOOKUP(C4,'Team Rosters'!$A:$F,6,FALSE),"")</f>
        <v>SCSJ</v>
      </c>
      <c r="I4" s="6" t="str">
        <f>IF(H4="","",IF(COUNTIF($H$2:H4,H4)&lt;8,"Varsity",IF(AND(COUNTIF($H$2:H4,H4)&gt;7,COUNTIF($H$2:H4,H4)&lt;15),"JV","")))</f>
        <v>Varsity</v>
      </c>
      <c r="J4" s="6">
        <f>IF(I4="Varsity",COUNTIF($I$2:I4,"Varsity"),IF(I4="JV",COUNTIF($I$2:I4,"JV"),""))</f>
        <v>3</v>
      </c>
      <c r="K4" s="6">
        <f>IF(COUNTIF($H$2:H4,H4)&lt;6,J4,"")</f>
        <v>3</v>
      </c>
      <c r="L4" s="6" t="str">
        <f>IF(AND(COUNTIF($H$2:H4,H4)&gt;7,COUNTIF($H$2:H4,H4)&lt;13),J4,"")</f>
        <v/>
      </c>
    </row>
    <row r="5" spans="1:16" x14ac:dyDescent="0.25">
      <c r="A5" s="7">
        <v>4</v>
      </c>
      <c r="B5" s="5">
        <v>8.1908564814814813E-3</v>
      </c>
      <c r="C5" s="10">
        <v>365</v>
      </c>
      <c r="D5" s="6" t="str">
        <f>_xlfn.IFNA(VLOOKUP(C5,'Team Rosters'!$A:$F,2,FALSE),"")</f>
        <v>Levi</v>
      </c>
      <c r="E5" s="6" t="str">
        <f>_xlfn.IFNA(VLOOKUP(C5,'Team Rosters'!$A:$F,3,FALSE),"")</f>
        <v>Cordes</v>
      </c>
      <c r="F5" s="6">
        <f>_xlfn.IFNA(VLOOKUP(C5,'Team Rosters'!$A:$F,4,FALSE),"")</f>
        <v>6</v>
      </c>
      <c r="G5" s="6" t="str">
        <f>_xlfn.IFNA(VLOOKUP(C5,'Team Rosters'!$A:$F,5,FALSE),"")</f>
        <v>Male</v>
      </c>
      <c r="H5" s="6" t="str">
        <f>_xlfn.IFNA(VLOOKUP(C5,'Team Rosters'!$A:$F,6,FALSE),"")</f>
        <v>Summit</v>
      </c>
      <c r="I5" s="6" t="str">
        <f>IF(H5="","",IF(COUNTIF($H$2:H5,H5)&lt;8,"Varsity",IF(AND(COUNTIF($H$2:H5,H5)&gt;7,COUNTIF($H$2:H5,H5)&lt;15),"JV","")))</f>
        <v>Varsity</v>
      </c>
      <c r="J5" s="6">
        <f>IF(I5="Varsity",COUNTIF($I$2:I5,"Varsity"),IF(I5="JV",COUNTIF($I$2:I5,"JV"),""))</f>
        <v>4</v>
      </c>
      <c r="K5" s="6">
        <f>IF(COUNTIF($H$2:H5,H5)&lt;6,J5,"")</f>
        <v>4</v>
      </c>
      <c r="L5" s="6" t="str">
        <f>IF(AND(COUNTIF($H$2:H5,H5)&gt;7,COUNTIF($H$2:H5,H5)&lt;13),J5,"")</f>
        <v/>
      </c>
      <c r="N5" s="23" t="s">
        <v>72</v>
      </c>
      <c r="O5" s="23"/>
      <c r="P5" s="23"/>
    </row>
    <row r="6" spans="1:16" x14ac:dyDescent="0.25">
      <c r="A6" s="7">
        <v>5</v>
      </c>
      <c r="B6" s="5">
        <v>8.2393518518518519E-3</v>
      </c>
      <c r="C6" s="10">
        <v>47</v>
      </c>
      <c r="D6" s="6" t="str">
        <f>_xlfn.IFNA(VLOOKUP(C6,'Team Rosters'!$A:$F,2,FALSE),"")</f>
        <v>Sam</v>
      </c>
      <c r="E6" s="6" t="str">
        <f>_xlfn.IFNA(VLOOKUP(C6,'Team Rosters'!$A:$F,3,FALSE),"")</f>
        <v>Veerkamp</v>
      </c>
      <c r="F6" s="6">
        <f>_xlfn.IFNA(VLOOKUP(C6,'Team Rosters'!$A:$F,4,FALSE),"")</f>
        <v>6</v>
      </c>
      <c r="G6" s="6" t="str">
        <f>_xlfn.IFNA(VLOOKUP(C6,'Team Rosters'!$A:$F,5,FALSE),"")</f>
        <v>Male</v>
      </c>
      <c r="H6" s="6" t="str">
        <f>_xlfn.IFNA(VLOOKUP(C6,'Team Rosters'!$A:$F,6,FALSE),"")</f>
        <v>SCSJ</v>
      </c>
      <c r="I6" s="6" t="str">
        <f>IF(H6="","",IF(COUNTIF($H$2:H6,H6)&lt;8,"Varsity",IF(AND(COUNTIF($H$2:H6,H6)&gt;7,COUNTIF($H$2:H6,H6)&lt;15),"JV","")))</f>
        <v>Varsity</v>
      </c>
      <c r="J6" s="6">
        <f>IF(I6="Varsity",COUNTIF($I$2:I6,"Varsity"),IF(I6="JV",COUNTIF($I$2:I6,"JV"),""))</f>
        <v>5</v>
      </c>
      <c r="K6" s="6">
        <f>IF(COUNTIF($H$2:H6,H6)&lt;6,J6,"")</f>
        <v>5</v>
      </c>
      <c r="L6" s="6" t="str">
        <f>IF(AND(COUNTIF($H$2:H6,H6)&gt;7,COUNTIF($H$2:H6,H6)&lt;13),J6,"")</f>
        <v/>
      </c>
      <c r="N6" s="9" t="s">
        <v>56</v>
      </c>
      <c r="O6" s="9" t="s">
        <v>290</v>
      </c>
      <c r="P6" s="9" t="s">
        <v>60</v>
      </c>
    </row>
    <row r="7" spans="1:16" x14ac:dyDescent="0.25">
      <c r="A7" s="7">
        <v>6</v>
      </c>
      <c r="B7" s="5">
        <v>8.2521990740740733E-3</v>
      </c>
      <c r="C7" s="10">
        <v>364</v>
      </c>
      <c r="D7" s="6" t="str">
        <f>_xlfn.IFNA(VLOOKUP(C7,'Team Rosters'!$A:$F,2,FALSE),"")</f>
        <v>Alex</v>
      </c>
      <c r="E7" s="6" t="str">
        <f>_xlfn.IFNA(VLOOKUP(C7,'Team Rosters'!$A:$F,3,FALSE),"")</f>
        <v>Birkle</v>
      </c>
      <c r="F7" s="6">
        <f>_xlfn.IFNA(VLOOKUP(C7,'Team Rosters'!$A:$F,4,FALSE),"")</f>
        <v>7</v>
      </c>
      <c r="G7" s="6" t="str">
        <f>_xlfn.IFNA(VLOOKUP(C7,'Team Rosters'!$A:$F,5,FALSE),"")</f>
        <v>Male</v>
      </c>
      <c r="H7" s="6" t="str">
        <f>_xlfn.IFNA(VLOOKUP(C7,'Team Rosters'!$A:$F,6,FALSE),"")</f>
        <v>Summit</v>
      </c>
      <c r="I7" s="6" t="str">
        <f>IF(H7="","",IF(COUNTIF($H$2:H7,H7)&lt;8,"Varsity",IF(AND(COUNTIF($H$2:H7,H7)&gt;7,COUNTIF($H$2:H7,H7)&lt;15),"JV","")))</f>
        <v>Varsity</v>
      </c>
      <c r="J7" s="6">
        <f>IF(I7="Varsity",COUNTIF($I$2:I7,"Varsity"),IF(I7="JV",COUNTIF($I$2:I7,"JV"),""))</f>
        <v>6</v>
      </c>
      <c r="K7" s="6">
        <f>IF(COUNTIF($H$2:H7,H7)&lt;6,J7,"")</f>
        <v>6</v>
      </c>
      <c r="L7" s="6" t="str">
        <f>IF(AND(COUNTIF($H$2:H7,H7)&gt;7,COUNTIF($H$2:H7,H7)&lt;13),J7,"")</f>
        <v/>
      </c>
      <c r="N7" s="3">
        <f>SUMIFS($L:$L,$H:$H,N6,$I:$I,"JV")</f>
        <v>15</v>
      </c>
      <c r="O7" s="3">
        <f t="shared" ref="O7:P7" si="1">SUMIFS($L:$L,$H:$H,O6,$I:$I,"JV")</f>
        <v>85</v>
      </c>
      <c r="P7" s="3">
        <f t="shared" si="1"/>
        <v>46</v>
      </c>
    </row>
    <row r="8" spans="1:16" x14ac:dyDescent="0.25">
      <c r="A8" s="7">
        <v>7</v>
      </c>
      <c r="B8" s="5">
        <v>8.2569444444444452E-3</v>
      </c>
      <c r="C8" s="10">
        <v>445</v>
      </c>
      <c r="D8" s="6" t="str">
        <f>_xlfn.IFNA(VLOOKUP(C8,'Team Rosters'!$A:$F,2,FALSE),"")</f>
        <v>Connor</v>
      </c>
      <c r="E8" s="6" t="str">
        <f>_xlfn.IFNA(VLOOKUP(C8,'Team Rosters'!$A:$F,3,FALSE),"")</f>
        <v>Cook</v>
      </c>
      <c r="F8" s="6">
        <f>_xlfn.IFNA(VLOOKUP(C8,'Team Rosters'!$A:$F,4,FALSE),"")</f>
        <v>8</v>
      </c>
      <c r="G8" s="6" t="str">
        <f>_xlfn.IFNA(VLOOKUP(C8,'Team Rosters'!$A:$F,5,FALSE),"")</f>
        <v>Male</v>
      </c>
      <c r="H8" s="6" t="str">
        <f>_xlfn.IFNA(VLOOKUP(C8,'Team Rosters'!$A:$F,6,FALSE),"")</f>
        <v>Woodside</v>
      </c>
      <c r="I8" s="6" t="str">
        <f>IF(H8="","",IF(COUNTIF($H$2:H8,H8)&lt;8,"Varsity",IF(AND(COUNTIF($H$2:H8,H8)&gt;7,COUNTIF($H$2:H8,H8)&lt;15),"JV","")))</f>
        <v>Varsity</v>
      </c>
      <c r="J8" s="6">
        <f>IF(I8="Varsity",COUNTIF($I$2:I8,"Varsity"),IF(I8="JV",COUNTIF($I$2:I8,"JV"),""))</f>
        <v>7</v>
      </c>
      <c r="K8" s="6">
        <f>IF(COUNTIF($H$2:H8,H8)&lt;6,J8,"")</f>
        <v>7</v>
      </c>
      <c r="L8" s="6" t="str">
        <f>IF(AND(COUNTIF($H$2:H8,H8)&gt;7,COUNTIF($H$2:H8,H8)&lt;13),J8,"")</f>
        <v/>
      </c>
    </row>
    <row r="9" spans="1:16" x14ac:dyDescent="0.25">
      <c r="A9" s="7">
        <v>8</v>
      </c>
      <c r="B9" s="5">
        <v>8.4033564814814821E-3</v>
      </c>
      <c r="C9" s="10">
        <v>454</v>
      </c>
      <c r="D9" s="6" t="str">
        <f>_xlfn.IFNA(VLOOKUP(C9,'Team Rosters'!$A:$F,2,FALSE),"")</f>
        <v>Cooper</v>
      </c>
      <c r="E9" s="6" t="str">
        <f>_xlfn.IFNA(VLOOKUP(C9,'Team Rosters'!$A:$F,3,FALSE),"")</f>
        <v>Knoblauch</v>
      </c>
      <c r="F9" s="6">
        <f>_xlfn.IFNA(VLOOKUP(C9,'Team Rosters'!$A:$F,4,FALSE),"")</f>
        <v>8</v>
      </c>
      <c r="G9" s="6" t="str">
        <f>_xlfn.IFNA(VLOOKUP(C9,'Team Rosters'!$A:$F,5,FALSE),"")</f>
        <v>Male</v>
      </c>
      <c r="H9" s="6" t="str">
        <f>_xlfn.IFNA(VLOOKUP(C9,'Team Rosters'!$A:$F,6,FALSE),"")</f>
        <v>Woodside</v>
      </c>
      <c r="I9" s="6" t="str">
        <f>IF(H9="","",IF(COUNTIF($H$2:H9,H9)&lt;8,"Varsity",IF(AND(COUNTIF($H$2:H9,H9)&gt;7,COUNTIF($H$2:H9,H9)&lt;15),"JV","")))</f>
        <v>Varsity</v>
      </c>
      <c r="J9" s="6">
        <f>IF(I9="Varsity",COUNTIF($I$2:I9,"Varsity"),IF(I9="JV",COUNTIF($I$2:I9,"JV"),""))</f>
        <v>8</v>
      </c>
      <c r="K9" s="6">
        <f>IF(COUNTIF($H$2:H9,H9)&lt;6,J9,"")</f>
        <v>8</v>
      </c>
      <c r="L9" s="6" t="str">
        <f>IF(AND(COUNTIF($H$2:H9,H9)&gt;7,COUNTIF($H$2:H9,H9)&lt;13),J9,"")</f>
        <v/>
      </c>
    </row>
    <row r="10" spans="1:16" x14ac:dyDescent="0.25">
      <c r="A10" s="7">
        <v>9</v>
      </c>
      <c r="B10" s="5">
        <v>8.4723379629629628E-3</v>
      </c>
      <c r="C10" s="10">
        <v>446</v>
      </c>
      <c r="D10" s="6" t="str">
        <f>_xlfn.IFNA(VLOOKUP(C10,'Team Rosters'!$A:$F,2,FALSE),"")</f>
        <v>Jake</v>
      </c>
      <c r="E10" s="6" t="str">
        <f>_xlfn.IFNA(VLOOKUP(C10,'Team Rosters'!$A:$F,3,FALSE),"")</f>
        <v>Coolman</v>
      </c>
      <c r="F10" s="6">
        <f>_xlfn.IFNA(VLOOKUP(C10,'Team Rosters'!$A:$F,4,FALSE),"")</f>
        <v>7</v>
      </c>
      <c r="G10" s="6" t="str">
        <f>_xlfn.IFNA(VLOOKUP(C10,'Team Rosters'!$A:$F,5,FALSE),"")</f>
        <v>Male</v>
      </c>
      <c r="H10" s="6" t="str">
        <f>_xlfn.IFNA(VLOOKUP(C10,'Team Rosters'!$A:$F,6,FALSE),"")</f>
        <v>Woodside</v>
      </c>
      <c r="I10" s="6" t="str">
        <f>IF(H10="","",IF(COUNTIF($H$2:H10,H10)&lt;8,"Varsity",IF(AND(COUNTIF($H$2:H10,H10)&gt;7,COUNTIF($H$2:H10,H10)&lt;15),"JV","")))</f>
        <v>Varsity</v>
      </c>
      <c r="J10" s="6">
        <f>IF(I10="Varsity",COUNTIF($I$2:I10,"Varsity"),IF(I10="JV",COUNTIF($I$2:I10,"JV"),""))</f>
        <v>9</v>
      </c>
      <c r="K10" s="6">
        <f>IF(COUNTIF($H$2:H10,H10)&lt;6,J10,"")</f>
        <v>9</v>
      </c>
      <c r="L10" s="6" t="str">
        <f>IF(AND(COUNTIF($H$2:H10,H10)&gt;7,COUNTIF($H$2:H10,H10)&lt;13),J10,"")</f>
        <v/>
      </c>
    </row>
    <row r="11" spans="1:16" x14ac:dyDescent="0.25">
      <c r="A11" s="7">
        <v>10</v>
      </c>
      <c r="B11" s="5">
        <v>8.7562500000000001E-3</v>
      </c>
      <c r="C11" s="10">
        <v>459</v>
      </c>
      <c r="D11" s="6" t="str">
        <f>_xlfn.IFNA(VLOOKUP(C11,'Team Rosters'!$A:$F,2,FALSE),"")</f>
        <v>Aaron</v>
      </c>
      <c r="E11" s="6" t="str">
        <f>_xlfn.IFNA(VLOOKUP(C11,'Team Rosters'!$A:$F,3,FALSE),"")</f>
        <v>Lazoff</v>
      </c>
      <c r="F11" s="6">
        <f>_xlfn.IFNA(VLOOKUP(C11,'Team Rosters'!$A:$F,4,FALSE),"")</f>
        <v>7</v>
      </c>
      <c r="G11" s="6" t="str">
        <f>_xlfn.IFNA(VLOOKUP(C11,'Team Rosters'!$A:$F,5,FALSE),"")</f>
        <v>Male</v>
      </c>
      <c r="H11" s="6" t="str">
        <f>_xlfn.IFNA(VLOOKUP(C11,'Team Rosters'!$A:$F,6,FALSE),"")</f>
        <v>Woodside</v>
      </c>
      <c r="I11" s="6" t="str">
        <f>IF(H11="","",IF(COUNTIF($H$2:H11,H11)&lt;8,"Varsity",IF(AND(COUNTIF($H$2:H11,H11)&gt;7,COUNTIF($H$2:H11,H11)&lt;15),"JV","")))</f>
        <v>Varsity</v>
      </c>
      <c r="J11" s="6">
        <f>IF(I11="Varsity",COUNTIF($I$2:I11,"Varsity"),IF(I11="JV",COUNTIF($I$2:I11,"JV"),""))</f>
        <v>10</v>
      </c>
      <c r="K11" s="6" t="str">
        <f>IF(COUNTIF($H$2:H11,H11)&lt;6,J11,"")</f>
        <v/>
      </c>
      <c r="L11" s="6" t="str">
        <f>IF(AND(COUNTIF($H$2:H11,H11)&gt;7,COUNTIF($H$2:H11,H11)&lt;13),J11,"")</f>
        <v/>
      </c>
    </row>
    <row r="12" spans="1:16" x14ac:dyDescent="0.25">
      <c r="A12" s="7">
        <v>11</v>
      </c>
      <c r="B12" s="5">
        <v>8.8112268518518531E-3</v>
      </c>
      <c r="C12" s="10">
        <v>460</v>
      </c>
      <c r="D12" s="6" t="str">
        <f>_xlfn.IFNA(VLOOKUP(C12,'Team Rosters'!$A:$F,2,FALSE),"")</f>
        <v>Riley</v>
      </c>
      <c r="E12" s="6" t="str">
        <f>_xlfn.IFNA(VLOOKUP(C12,'Team Rosters'!$A:$F,3,FALSE),"")</f>
        <v>Lembke</v>
      </c>
      <c r="F12" s="6">
        <f>_xlfn.IFNA(VLOOKUP(C12,'Team Rosters'!$A:$F,4,FALSE),"")</f>
        <v>8</v>
      </c>
      <c r="G12" s="6" t="str">
        <f>_xlfn.IFNA(VLOOKUP(C12,'Team Rosters'!$A:$F,5,FALSE),"")</f>
        <v>Male</v>
      </c>
      <c r="H12" s="6" t="str">
        <f>_xlfn.IFNA(VLOOKUP(C12,'Team Rosters'!$A:$F,6,FALSE),"")</f>
        <v>Woodside</v>
      </c>
      <c r="I12" s="6" t="str">
        <f>IF(H12="","",IF(COUNTIF($H$2:H12,H12)&lt;8,"Varsity",IF(AND(COUNTIF($H$2:H12,H12)&gt;7,COUNTIF($H$2:H12,H12)&lt;15),"JV","")))</f>
        <v>Varsity</v>
      </c>
      <c r="J12" s="6">
        <f>IF(I12="Varsity",COUNTIF($I$2:I12,"Varsity"),IF(I12="JV",COUNTIF($I$2:I12,"JV"),""))</f>
        <v>11</v>
      </c>
      <c r="K12" s="6" t="str">
        <f>IF(COUNTIF($H$2:H12,H12)&lt;6,J12,"")</f>
        <v/>
      </c>
      <c r="L12" s="6" t="str">
        <f>IF(AND(COUNTIF($H$2:H12,H12)&gt;7,COUNTIF($H$2:H12,H12)&lt;13),J12,"")</f>
        <v/>
      </c>
    </row>
    <row r="13" spans="1:16" x14ac:dyDescent="0.25">
      <c r="A13" s="7">
        <v>12</v>
      </c>
      <c r="B13" s="5">
        <v>8.84039351851852E-3</v>
      </c>
      <c r="C13" s="10">
        <v>389</v>
      </c>
      <c r="D13" s="6" t="str">
        <f>_xlfn.IFNA(VLOOKUP(C13,'Team Rosters'!$A:$F,2,FALSE),"")</f>
        <v>Dylan</v>
      </c>
      <c r="E13" s="6" t="str">
        <f>_xlfn.IFNA(VLOOKUP(C13,'Team Rosters'!$A:$F,3,FALSE),"")</f>
        <v>Ott</v>
      </c>
      <c r="F13" s="6">
        <f>_xlfn.IFNA(VLOOKUP(C13,'Team Rosters'!$A:$F,4,FALSE),"")</f>
        <v>6</v>
      </c>
      <c r="G13" s="6" t="str">
        <f>_xlfn.IFNA(VLOOKUP(C13,'Team Rosters'!$A:$F,5,FALSE),"")</f>
        <v>Male</v>
      </c>
      <c r="H13" s="6" t="str">
        <f>_xlfn.IFNA(VLOOKUP(C13,'Team Rosters'!$A:$F,6,FALSE),"")</f>
        <v>Summit</v>
      </c>
      <c r="I13" s="6" t="str">
        <f>IF(H13="","",IF(COUNTIF($H$2:H13,H13)&lt;8,"Varsity",IF(AND(COUNTIF($H$2:H13,H13)&gt;7,COUNTIF($H$2:H13,H13)&lt;15),"JV","")))</f>
        <v>Varsity</v>
      </c>
      <c r="J13" s="6">
        <f>IF(I13="Varsity",COUNTIF($I$2:I13,"Varsity"),IF(I13="JV",COUNTIF($I$2:I13,"JV"),""))</f>
        <v>12</v>
      </c>
      <c r="K13" s="6">
        <f>IF(COUNTIF($H$2:H13,H13)&lt;6,J13,"")</f>
        <v>12</v>
      </c>
      <c r="L13" s="6" t="str">
        <f>IF(AND(COUNTIF($H$2:H13,H13)&gt;7,COUNTIF($H$2:H13,H13)&lt;13),J13,"")</f>
        <v/>
      </c>
    </row>
    <row r="14" spans="1:16" x14ac:dyDescent="0.25">
      <c r="A14" s="7">
        <v>13</v>
      </c>
      <c r="B14" s="5">
        <v>8.9188657407407411E-3</v>
      </c>
      <c r="C14" s="10">
        <v>478</v>
      </c>
      <c r="D14" s="6" t="str">
        <f>_xlfn.IFNA(VLOOKUP(C14,'Team Rosters'!$A:$F,2,FALSE),"")</f>
        <v>Xavier</v>
      </c>
      <c r="E14" s="6" t="str">
        <f>_xlfn.IFNA(VLOOKUP(C14,'Team Rosters'!$A:$F,3,FALSE),"")</f>
        <v>Sims</v>
      </c>
      <c r="F14" s="6">
        <f>_xlfn.IFNA(VLOOKUP(C14,'Team Rosters'!$A:$F,4,FALSE),"")</f>
        <v>8</v>
      </c>
      <c r="G14" s="6" t="str">
        <f>_xlfn.IFNA(VLOOKUP(C14,'Team Rosters'!$A:$F,5,FALSE),"")</f>
        <v>Male</v>
      </c>
      <c r="H14" s="6" t="str">
        <f>_xlfn.IFNA(VLOOKUP(C14,'Team Rosters'!$A:$F,6,FALSE),"")</f>
        <v>Woodside</v>
      </c>
      <c r="I14" s="6" t="str">
        <f>IF(H14="","",IF(COUNTIF($H$2:H14,H14)&lt;8,"Varsity",IF(AND(COUNTIF($H$2:H14,H14)&gt;7,COUNTIF($H$2:H14,H14)&lt;15),"JV","")))</f>
        <v>JV</v>
      </c>
      <c r="J14" s="6">
        <f>IF(I14="Varsity",COUNTIF($I$2:I14,"Varsity"),IF(I14="JV",COUNTIF($I$2:I14,"JV"),""))</f>
        <v>1</v>
      </c>
      <c r="K14" s="6" t="str">
        <f>IF(COUNTIF($H$2:H14,H14)&lt;6,J14,"")</f>
        <v/>
      </c>
      <c r="L14" s="6">
        <f>IF(AND(COUNTIF($H$2:H14,H14)&gt;7,COUNTIF($H$2:H14,H14)&lt;13),J14,"")</f>
        <v>1</v>
      </c>
    </row>
    <row r="15" spans="1:16" x14ac:dyDescent="0.25">
      <c r="A15" s="7">
        <v>14</v>
      </c>
      <c r="B15" s="5">
        <v>8.9241898148148154E-3</v>
      </c>
      <c r="C15" s="10">
        <v>375</v>
      </c>
      <c r="D15" s="6" t="str">
        <f>_xlfn.IFNA(VLOOKUP(C15,'Team Rosters'!$A:$F,2,FALSE),"")</f>
        <v>Andrew</v>
      </c>
      <c r="E15" s="6" t="str">
        <f>_xlfn.IFNA(VLOOKUP(C15,'Team Rosters'!$A:$F,3,FALSE),"")</f>
        <v>Gerber</v>
      </c>
      <c r="F15" s="6">
        <f>_xlfn.IFNA(VLOOKUP(C15,'Team Rosters'!$A:$F,4,FALSE),"")</f>
        <v>7</v>
      </c>
      <c r="G15" s="6" t="str">
        <f>_xlfn.IFNA(VLOOKUP(C15,'Team Rosters'!$A:$F,5,FALSE),"")</f>
        <v>Male</v>
      </c>
      <c r="H15" s="6" t="str">
        <f>_xlfn.IFNA(VLOOKUP(C15,'Team Rosters'!$A:$F,6,FALSE),"")</f>
        <v>Summit</v>
      </c>
      <c r="I15" s="6" t="str">
        <f>IF(H15="","",IF(COUNTIF($H$2:H15,H15)&lt;8,"Varsity",IF(AND(COUNTIF($H$2:H15,H15)&gt;7,COUNTIF($H$2:H15,H15)&lt;15),"JV","")))</f>
        <v>Varsity</v>
      </c>
      <c r="J15" s="6">
        <f>IF(I15="Varsity",COUNTIF($I$2:I15,"Varsity"),IF(I15="JV",COUNTIF($I$2:I15,"JV"),""))</f>
        <v>13</v>
      </c>
      <c r="K15" s="6">
        <f>IF(COUNTIF($H$2:H15,H15)&lt;6,J15,"")</f>
        <v>13</v>
      </c>
      <c r="L15" s="6" t="str">
        <f>IF(AND(COUNTIF($H$2:H15,H15)&gt;7,COUNTIF($H$2:H15,H15)&lt;13),J15,"")</f>
        <v/>
      </c>
    </row>
    <row r="16" spans="1:16" x14ac:dyDescent="0.25">
      <c r="A16" s="7">
        <v>15</v>
      </c>
      <c r="B16" s="5">
        <v>8.9283564814814798E-3</v>
      </c>
      <c r="C16" s="10">
        <v>390</v>
      </c>
      <c r="D16" s="6" t="str">
        <f>_xlfn.IFNA(VLOOKUP(C16,'Team Rosters'!$A:$F,2,FALSE),"")</f>
        <v>Jaxon</v>
      </c>
      <c r="E16" s="6" t="str">
        <f>_xlfn.IFNA(VLOOKUP(C16,'Team Rosters'!$A:$F,3,FALSE),"")</f>
        <v>Price</v>
      </c>
      <c r="F16" s="6">
        <f>_xlfn.IFNA(VLOOKUP(C16,'Team Rosters'!$A:$F,4,FALSE),"")</f>
        <v>8</v>
      </c>
      <c r="G16" s="6" t="str">
        <f>_xlfn.IFNA(VLOOKUP(C16,'Team Rosters'!$A:$F,5,FALSE),"")</f>
        <v>Male</v>
      </c>
      <c r="H16" s="6" t="str">
        <f>_xlfn.IFNA(VLOOKUP(C16,'Team Rosters'!$A:$F,6,FALSE),"")</f>
        <v>Summit</v>
      </c>
      <c r="I16" s="6" t="str">
        <f>IF(H16="","",IF(COUNTIF($H$2:H16,H16)&lt;8,"Varsity",IF(AND(COUNTIF($H$2:H16,H16)&gt;7,COUNTIF($H$2:H16,H16)&lt;15),"JV","")))</f>
        <v>Varsity</v>
      </c>
      <c r="J16" s="6">
        <f>IF(I16="Varsity",COUNTIF($I$2:I16,"Varsity"),IF(I16="JV",COUNTIF($I$2:I16,"JV"),""))</f>
        <v>14</v>
      </c>
      <c r="K16" s="6">
        <f>IF(COUNTIF($H$2:H16,H16)&lt;6,J16,"")</f>
        <v>14</v>
      </c>
      <c r="L16" s="6" t="str">
        <f>IF(AND(COUNTIF($H$2:H16,H16)&gt;7,COUNTIF($H$2:H16,H16)&lt;13),J16,"")</f>
        <v/>
      </c>
    </row>
    <row r="17" spans="1:12" x14ac:dyDescent="0.25">
      <c r="A17" s="7">
        <v>16</v>
      </c>
      <c r="B17" s="5">
        <v>8.9516203703703702E-3</v>
      </c>
      <c r="C17" s="10">
        <v>372</v>
      </c>
      <c r="D17" s="6" t="str">
        <f>_xlfn.IFNA(VLOOKUP(C17,'Team Rosters'!$A:$F,2,FALSE),"")</f>
        <v>William</v>
      </c>
      <c r="E17" s="6" t="str">
        <f>_xlfn.IFNA(VLOOKUP(C17,'Team Rosters'!$A:$F,3,FALSE),"")</f>
        <v>Eckert</v>
      </c>
      <c r="F17" s="6">
        <f>_xlfn.IFNA(VLOOKUP(C17,'Team Rosters'!$A:$F,4,FALSE),"")</f>
        <v>8</v>
      </c>
      <c r="G17" s="6" t="str">
        <f>_xlfn.IFNA(VLOOKUP(C17,'Team Rosters'!$A:$F,5,FALSE),"")</f>
        <v>Male</v>
      </c>
      <c r="H17" s="6" t="str">
        <f>_xlfn.IFNA(VLOOKUP(C17,'Team Rosters'!$A:$F,6,FALSE),"")</f>
        <v>Summit</v>
      </c>
      <c r="I17" s="6" t="str">
        <f>IF(H17="","",IF(COUNTIF($H$2:H17,H17)&lt;8,"Varsity",IF(AND(COUNTIF($H$2:H17,H17)&gt;7,COUNTIF($H$2:H17,H17)&lt;15),"JV","")))</f>
        <v>Varsity</v>
      </c>
      <c r="J17" s="6">
        <f>IF(I17="Varsity",COUNTIF($I$2:I17,"Varsity"),IF(I17="JV",COUNTIF($I$2:I17,"JV"),""))</f>
        <v>15</v>
      </c>
      <c r="K17" s="6" t="str">
        <f>IF(COUNTIF($H$2:H17,H17)&lt;6,J17,"")</f>
        <v/>
      </c>
      <c r="L17" s="6" t="str">
        <f>IF(AND(COUNTIF($H$2:H17,H17)&gt;7,COUNTIF($H$2:H17,H17)&lt;13),J17,"")</f>
        <v/>
      </c>
    </row>
    <row r="18" spans="1:12" x14ac:dyDescent="0.25">
      <c r="A18" s="7">
        <v>17</v>
      </c>
      <c r="B18" s="5">
        <v>8.9746527777777776E-3</v>
      </c>
      <c r="C18" s="10">
        <v>457</v>
      </c>
      <c r="D18" s="6" t="str">
        <f>_xlfn.IFNA(VLOOKUP(C18,'Team Rosters'!$A:$F,2,FALSE),"")</f>
        <v>Ethan</v>
      </c>
      <c r="E18" s="6" t="str">
        <f>_xlfn.IFNA(VLOOKUP(C18,'Team Rosters'!$A:$F,3,FALSE),"")</f>
        <v>Landrigan</v>
      </c>
      <c r="F18" s="6">
        <f>_xlfn.IFNA(VLOOKUP(C18,'Team Rosters'!$A:$F,4,FALSE),"")</f>
        <v>7</v>
      </c>
      <c r="G18" s="6" t="str">
        <f>_xlfn.IFNA(VLOOKUP(C18,'Team Rosters'!$A:$F,5,FALSE),"")</f>
        <v>Male</v>
      </c>
      <c r="H18" s="6" t="str">
        <f>_xlfn.IFNA(VLOOKUP(C18,'Team Rosters'!$A:$F,6,FALSE),"")</f>
        <v>Woodside</v>
      </c>
      <c r="I18" s="6" t="str">
        <f>IF(H18="","",IF(COUNTIF($H$2:H18,H18)&lt;8,"Varsity",IF(AND(COUNTIF($H$2:H18,H18)&gt;7,COUNTIF($H$2:H18,H18)&lt;15),"JV","")))</f>
        <v>JV</v>
      </c>
      <c r="J18" s="6">
        <f>IF(I18="Varsity",COUNTIF($I$2:I18,"Varsity"),IF(I18="JV",COUNTIF($I$2:I18,"JV"),""))</f>
        <v>2</v>
      </c>
      <c r="K18" s="6" t="str">
        <f>IF(COUNTIF($H$2:H18,H18)&lt;6,J18,"")</f>
        <v/>
      </c>
      <c r="L18" s="6">
        <f>IF(AND(COUNTIF($H$2:H18,H18)&gt;7,COUNTIF($H$2:H18,H18)&lt;13),J18,"")</f>
        <v>2</v>
      </c>
    </row>
    <row r="19" spans="1:12" x14ac:dyDescent="0.25">
      <c r="A19" s="7">
        <v>18</v>
      </c>
      <c r="B19" s="5">
        <v>9.0215277777777776E-3</v>
      </c>
      <c r="C19" s="10">
        <v>468</v>
      </c>
      <c r="D19" s="6" t="str">
        <f>_xlfn.IFNA(VLOOKUP(C19,'Team Rosters'!$A:$F,2,FALSE),"")</f>
        <v>Jaxson</v>
      </c>
      <c r="E19" s="6" t="str">
        <f>_xlfn.IFNA(VLOOKUP(C19,'Team Rosters'!$A:$F,3,FALSE),"")</f>
        <v>Mckinley</v>
      </c>
      <c r="F19" s="6">
        <f>_xlfn.IFNA(VLOOKUP(C19,'Team Rosters'!$A:$F,4,FALSE),"")</f>
        <v>6</v>
      </c>
      <c r="G19" s="6" t="str">
        <f>_xlfn.IFNA(VLOOKUP(C19,'Team Rosters'!$A:$F,5,FALSE),"")</f>
        <v>Male</v>
      </c>
      <c r="H19" s="6" t="str">
        <f>_xlfn.IFNA(VLOOKUP(C19,'Team Rosters'!$A:$F,6,FALSE),"")</f>
        <v>Woodside</v>
      </c>
      <c r="I19" s="6" t="str">
        <f>IF(H19="","",IF(COUNTIF($H$2:H19,H19)&lt;8,"Varsity",IF(AND(COUNTIF($H$2:H19,H19)&gt;7,COUNTIF($H$2:H19,H19)&lt;15),"JV","")))</f>
        <v>JV</v>
      </c>
      <c r="J19" s="6">
        <f>IF(I19="Varsity",COUNTIF($I$2:I19,"Varsity"),IF(I19="JV",COUNTIF($I$2:I19,"JV"),""))</f>
        <v>3</v>
      </c>
      <c r="K19" s="6" t="str">
        <f>IF(COUNTIF($H$2:H19,H19)&lt;6,J19,"")</f>
        <v/>
      </c>
      <c r="L19" s="6">
        <f>IF(AND(COUNTIF($H$2:H19,H19)&gt;7,COUNTIF($H$2:H19,H19)&lt;13),J19,"")</f>
        <v>3</v>
      </c>
    </row>
    <row r="20" spans="1:12" x14ac:dyDescent="0.25">
      <c r="A20" s="7">
        <v>19</v>
      </c>
      <c r="B20" s="5">
        <v>9.0276620370370372E-3</v>
      </c>
      <c r="C20" s="10">
        <v>31</v>
      </c>
      <c r="D20" s="6" t="str">
        <f>_xlfn.IFNA(VLOOKUP(C20,'Team Rosters'!$A:$F,2,FALSE),"")</f>
        <v>Ethan</v>
      </c>
      <c r="E20" s="6" t="str">
        <f>_xlfn.IFNA(VLOOKUP(C20,'Team Rosters'!$A:$F,3,FALSE),"")</f>
        <v>Chenowith</v>
      </c>
      <c r="F20" s="6">
        <f>_xlfn.IFNA(VLOOKUP(C20,'Team Rosters'!$A:$F,4,FALSE),"")</f>
        <v>6</v>
      </c>
      <c r="G20" s="6" t="str">
        <f>_xlfn.IFNA(VLOOKUP(C20,'Team Rosters'!$A:$F,5,FALSE),"")</f>
        <v>Male</v>
      </c>
      <c r="H20" s="6" t="str">
        <f>_xlfn.IFNA(VLOOKUP(C20,'Team Rosters'!$A:$F,6,FALSE),"")</f>
        <v>SCSJ</v>
      </c>
      <c r="I20" s="6" t="str">
        <f>IF(H20="","",IF(COUNTIF($H$2:H20,H20)&lt;8,"Varsity",IF(AND(COUNTIF($H$2:H20,H20)&gt;7,COUNTIF($H$2:H20,H20)&lt;15),"JV","")))</f>
        <v>Varsity</v>
      </c>
      <c r="J20" s="6">
        <f>IF(I20="Varsity",COUNTIF($I$2:I20,"Varsity"),IF(I20="JV",COUNTIF($I$2:I20,"JV"),""))</f>
        <v>16</v>
      </c>
      <c r="K20" s="6">
        <f>IF(COUNTIF($H$2:H20,H20)&lt;6,J20,"")</f>
        <v>16</v>
      </c>
      <c r="L20" s="6" t="str">
        <f>IF(AND(COUNTIF($H$2:H20,H20)&gt;7,COUNTIF($H$2:H20,H20)&lt;13),J20,"")</f>
        <v/>
      </c>
    </row>
    <row r="21" spans="1:12" x14ac:dyDescent="0.25">
      <c r="A21" s="7">
        <v>20</v>
      </c>
      <c r="B21" s="5">
        <v>9.0520833333333339E-3</v>
      </c>
      <c r="C21" s="10">
        <v>487</v>
      </c>
      <c r="D21" s="6" t="str">
        <f>_xlfn.IFNA(VLOOKUP(C21,'Team Rosters'!$A:$F,2,FALSE),"")</f>
        <v>Devon</v>
      </c>
      <c r="E21" s="6" t="str">
        <f>_xlfn.IFNA(VLOOKUP(C21,'Team Rosters'!$A:$F,3,FALSE),"")</f>
        <v>Wright</v>
      </c>
      <c r="F21" s="6">
        <f>_xlfn.IFNA(VLOOKUP(C21,'Team Rosters'!$A:$F,4,FALSE),"")</f>
        <v>6</v>
      </c>
      <c r="G21" s="6" t="str">
        <f>_xlfn.IFNA(VLOOKUP(C21,'Team Rosters'!$A:$F,5,FALSE),"")</f>
        <v>Male</v>
      </c>
      <c r="H21" s="6" t="str">
        <f>_xlfn.IFNA(VLOOKUP(C21,'Team Rosters'!$A:$F,6,FALSE),"")</f>
        <v>Woodside</v>
      </c>
      <c r="I21" s="6" t="str">
        <f>IF(H21="","",IF(COUNTIF($H$2:H21,H21)&lt;8,"Varsity",IF(AND(COUNTIF($H$2:H21,H21)&gt;7,COUNTIF($H$2:H21,H21)&lt;15),"JV","")))</f>
        <v>JV</v>
      </c>
      <c r="J21" s="6">
        <f>IF(I21="Varsity",COUNTIF($I$2:I21,"Varsity"),IF(I21="JV",COUNTIF($I$2:I21,"JV"),""))</f>
        <v>4</v>
      </c>
      <c r="K21" s="6" t="str">
        <f>IF(COUNTIF($H$2:H21,H21)&lt;6,J21,"")</f>
        <v/>
      </c>
      <c r="L21" s="6">
        <f>IF(AND(COUNTIF($H$2:H21,H21)&gt;7,COUNTIF($H$2:H21,H21)&lt;13),J21,"")</f>
        <v>4</v>
      </c>
    </row>
    <row r="22" spans="1:12" x14ac:dyDescent="0.25">
      <c r="A22" s="7">
        <v>21</v>
      </c>
      <c r="B22" s="5">
        <v>9.0618055555555556E-3</v>
      </c>
      <c r="C22" s="10">
        <v>455</v>
      </c>
      <c r="D22" s="6" t="str">
        <f>_xlfn.IFNA(VLOOKUP(C22,'Team Rosters'!$A:$F,2,FALSE),"")</f>
        <v>Tate</v>
      </c>
      <c r="E22" s="6" t="str">
        <f>_xlfn.IFNA(VLOOKUP(C22,'Team Rosters'!$A:$F,3,FALSE),"")</f>
        <v>Knoblauch</v>
      </c>
      <c r="F22" s="6">
        <f>_xlfn.IFNA(VLOOKUP(C22,'Team Rosters'!$A:$F,4,FALSE),"")</f>
        <v>6</v>
      </c>
      <c r="G22" s="6" t="str">
        <f>_xlfn.IFNA(VLOOKUP(C22,'Team Rosters'!$A:$F,5,FALSE),"")</f>
        <v>Male</v>
      </c>
      <c r="H22" s="6" t="str">
        <f>_xlfn.IFNA(VLOOKUP(C22,'Team Rosters'!$A:$F,6,FALSE),"")</f>
        <v>Woodside</v>
      </c>
      <c r="I22" s="6" t="str">
        <f>IF(H22="","",IF(COUNTIF($H$2:H22,H22)&lt;8,"Varsity",IF(AND(COUNTIF($H$2:H22,H22)&gt;7,COUNTIF($H$2:H22,H22)&lt;15),"JV","")))</f>
        <v>JV</v>
      </c>
      <c r="J22" s="6">
        <f>IF(I22="Varsity",COUNTIF($I$2:I22,"Varsity"),IF(I22="JV",COUNTIF($I$2:I22,"JV"),""))</f>
        <v>5</v>
      </c>
      <c r="K22" s="6" t="str">
        <f>IF(COUNTIF($H$2:H22,H22)&lt;6,J22,"")</f>
        <v/>
      </c>
      <c r="L22" s="6">
        <f>IF(AND(COUNTIF($H$2:H22,H22)&gt;7,COUNTIF($H$2:H22,H22)&lt;13),J22,"")</f>
        <v>5</v>
      </c>
    </row>
    <row r="23" spans="1:12" x14ac:dyDescent="0.25">
      <c r="A23" s="7">
        <v>22</v>
      </c>
      <c r="B23" s="5">
        <v>9.1190972222222229E-3</v>
      </c>
      <c r="C23" s="10">
        <v>33</v>
      </c>
      <c r="D23" s="6" t="str">
        <f>_xlfn.IFNA(VLOOKUP(C23,'Team Rosters'!$A:$F,2,FALSE),"")</f>
        <v>Vincent</v>
      </c>
      <c r="E23" s="6" t="str">
        <f>_xlfn.IFNA(VLOOKUP(C23,'Team Rosters'!$A:$F,3,FALSE),"")</f>
        <v>Clauser</v>
      </c>
      <c r="F23" s="6">
        <f>_xlfn.IFNA(VLOOKUP(C23,'Team Rosters'!$A:$F,4,FALSE),"")</f>
        <v>6</v>
      </c>
      <c r="G23" s="6" t="str">
        <f>_xlfn.IFNA(VLOOKUP(C23,'Team Rosters'!$A:$F,5,FALSE),"")</f>
        <v>Male</v>
      </c>
      <c r="H23" s="6" t="str">
        <f>_xlfn.IFNA(VLOOKUP(C23,'Team Rosters'!$A:$F,6,FALSE),"")</f>
        <v>SCSJ</v>
      </c>
      <c r="I23" s="6" t="str">
        <f>IF(H23="","",IF(COUNTIF($H$2:H23,H23)&lt;8,"Varsity",IF(AND(COUNTIF($H$2:H23,H23)&gt;7,COUNTIF($H$2:H23,H23)&lt;15),"JV","")))</f>
        <v>Varsity</v>
      </c>
      <c r="J23" s="6">
        <f>IF(I23="Varsity",COUNTIF($I$2:I23,"Varsity"),IF(I23="JV",COUNTIF($I$2:I23,"JV"),""))</f>
        <v>17</v>
      </c>
      <c r="K23" s="6">
        <f>IF(COUNTIF($H$2:H23,H23)&lt;6,J23,"")</f>
        <v>17</v>
      </c>
      <c r="L23" s="6" t="str">
        <f>IF(AND(COUNTIF($H$2:H23,H23)&gt;7,COUNTIF($H$2:H23,H23)&lt;13),J23,"")</f>
        <v/>
      </c>
    </row>
    <row r="24" spans="1:12" x14ac:dyDescent="0.25">
      <c r="A24" s="7">
        <v>23</v>
      </c>
      <c r="B24" s="5">
        <v>9.1212962962962957E-3</v>
      </c>
      <c r="C24" s="10">
        <v>378</v>
      </c>
      <c r="D24" s="6" t="str">
        <f>_xlfn.IFNA(VLOOKUP(C24,'Team Rosters'!$A:$F,2,FALSE),"")</f>
        <v>Mason</v>
      </c>
      <c r="E24" s="6" t="str">
        <f>_xlfn.IFNA(VLOOKUP(C24,'Team Rosters'!$A:$F,3,FALSE),"")</f>
        <v>Hanna</v>
      </c>
      <c r="F24" s="6">
        <f>_xlfn.IFNA(VLOOKUP(C24,'Team Rosters'!$A:$F,4,FALSE),"")</f>
        <v>8</v>
      </c>
      <c r="G24" s="6" t="str">
        <f>_xlfn.IFNA(VLOOKUP(C24,'Team Rosters'!$A:$F,5,FALSE),"")</f>
        <v>Male</v>
      </c>
      <c r="H24" s="6" t="str">
        <f>_xlfn.IFNA(VLOOKUP(C24,'Team Rosters'!$A:$F,6,FALSE),"")</f>
        <v>Summit</v>
      </c>
      <c r="I24" s="6" t="str">
        <f>IF(H24="","",IF(COUNTIF($H$2:H24,H24)&lt;8,"Varsity",IF(AND(COUNTIF($H$2:H24,H24)&gt;7,COUNTIF($H$2:H24,H24)&lt;15),"JV","")))</f>
        <v>Varsity</v>
      </c>
      <c r="J24" s="6">
        <f>IF(I24="Varsity",COUNTIF($I$2:I24,"Varsity"),IF(I24="JV",COUNTIF($I$2:I24,"JV"),""))</f>
        <v>18</v>
      </c>
      <c r="K24" s="6" t="str">
        <f>IF(COUNTIF($H$2:H24,H24)&lt;6,J24,"")</f>
        <v/>
      </c>
      <c r="L24" s="6" t="str">
        <f>IF(AND(COUNTIF($H$2:H24,H24)&gt;7,COUNTIF($H$2:H24,H24)&lt;13),J24,"")</f>
        <v/>
      </c>
    </row>
    <row r="25" spans="1:12" x14ac:dyDescent="0.25">
      <c r="A25" s="7">
        <v>24</v>
      </c>
      <c r="B25" s="5">
        <v>9.1570601851851847E-3</v>
      </c>
      <c r="C25" s="10">
        <v>475</v>
      </c>
      <c r="D25" s="6" t="str">
        <f>_xlfn.IFNA(VLOOKUP(C25,'Team Rosters'!$A:$F,2,FALSE),"")</f>
        <v>Charlie</v>
      </c>
      <c r="E25" s="6" t="str">
        <f>_xlfn.IFNA(VLOOKUP(C25,'Team Rosters'!$A:$F,3,FALSE),"")</f>
        <v>Schwartz</v>
      </c>
      <c r="F25" s="6">
        <f>_xlfn.IFNA(VLOOKUP(C25,'Team Rosters'!$A:$F,4,FALSE),"")</f>
        <v>7</v>
      </c>
      <c r="G25" s="6" t="str">
        <f>_xlfn.IFNA(VLOOKUP(C25,'Team Rosters'!$A:$F,5,FALSE),"")</f>
        <v>Male</v>
      </c>
      <c r="H25" s="6" t="str">
        <f>_xlfn.IFNA(VLOOKUP(C25,'Team Rosters'!$A:$F,6,FALSE),"")</f>
        <v>Woodside</v>
      </c>
      <c r="I25" s="6" t="str">
        <f>IF(H25="","",IF(COUNTIF($H$2:H25,H25)&lt;8,"Varsity",IF(AND(COUNTIF($H$2:H25,H25)&gt;7,COUNTIF($H$2:H25,H25)&lt;15),"JV","")))</f>
        <v>JV</v>
      </c>
      <c r="J25" s="6">
        <f>IF(I25="Varsity",COUNTIF($I$2:I25,"Varsity"),IF(I25="JV",COUNTIF($I$2:I25,"JV"),""))</f>
        <v>6</v>
      </c>
      <c r="K25" s="6" t="str">
        <f>IF(COUNTIF($H$2:H25,H25)&lt;6,J25,"")</f>
        <v/>
      </c>
      <c r="L25" s="6" t="str">
        <f>IF(AND(COUNTIF($H$2:H25,H25)&gt;7,COUNTIF($H$2:H25,H25)&lt;13),J25,"")</f>
        <v/>
      </c>
    </row>
    <row r="26" spans="1:12" x14ac:dyDescent="0.25">
      <c r="A26" s="7">
        <v>25</v>
      </c>
      <c r="B26" s="5">
        <v>9.1994212962962958E-3</v>
      </c>
      <c r="C26" s="10">
        <v>35</v>
      </c>
      <c r="D26" s="6" t="str">
        <f>_xlfn.IFNA(VLOOKUP(C26,'Team Rosters'!$A:$F,2,FALSE),"")</f>
        <v>Collum</v>
      </c>
      <c r="E26" s="6" t="str">
        <f>_xlfn.IFNA(VLOOKUP(C26,'Team Rosters'!$A:$F,3,FALSE),"")</f>
        <v>Delaney</v>
      </c>
      <c r="F26" s="6">
        <f>_xlfn.IFNA(VLOOKUP(C26,'Team Rosters'!$A:$F,4,FALSE),"")</f>
        <v>6</v>
      </c>
      <c r="G26" s="6" t="str">
        <f>_xlfn.IFNA(VLOOKUP(C26,'Team Rosters'!$A:$F,5,FALSE),"")</f>
        <v>Male</v>
      </c>
      <c r="H26" s="6" t="str">
        <f>_xlfn.IFNA(VLOOKUP(C26,'Team Rosters'!$A:$F,6,FALSE),"")</f>
        <v>SCSJ</v>
      </c>
      <c r="I26" s="6" t="str">
        <f>IF(H26="","",IF(COUNTIF($H$2:H26,H26)&lt;8,"Varsity",IF(AND(COUNTIF($H$2:H26,H26)&gt;7,COUNTIF($H$2:H26,H26)&lt;15),"JV","")))</f>
        <v>Varsity</v>
      </c>
      <c r="J26" s="6">
        <f>IF(I26="Varsity",COUNTIF($I$2:I26,"Varsity"),IF(I26="JV",COUNTIF($I$2:I26,"JV"),""))</f>
        <v>19</v>
      </c>
      <c r="K26" s="6">
        <f>IF(COUNTIF($H$2:H26,H26)&lt;6,J26,"")</f>
        <v>19</v>
      </c>
      <c r="L26" s="6" t="str">
        <f>IF(AND(COUNTIF($H$2:H26,H26)&gt;7,COUNTIF($H$2:H26,H26)&lt;13),J26,"")</f>
        <v/>
      </c>
    </row>
    <row r="27" spans="1:12" x14ac:dyDescent="0.25">
      <c r="A27" s="7">
        <v>26</v>
      </c>
      <c r="B27" s="5">
        <v>9.2396990740740738E-3</v>
      </c>
      <c r="C27" s="10">
        <v>392</v>
      </c>
      <c r="D27" s="6" t="str">
        <f>_xlfn.IFNA(VLOOKUP(C27,'Team Rosters'!$A:$F,2,FALSE),"")</f>
        <v>Everett</v>
      </c>
      <c r="E27" s="6" t="str">
        <f>_xlfn.IFNA(VLOOKUP(C27,'Team Rosters'!$A:$F,3,FALSE),"")</f>
        <v>Salway</v>
      </c>
      <c r="F27" s="6">
        <f>_xlfn.IFNA(VLOOKUP(C27,'Team Rosters'!$A:$F,4,FALSE),"")</f>
        <v>7</v>
      </c>
      <c r="G27" s="6" t="str">
        <f>_xlfn.IFNA(VLOOKUP(C27,'Team Rosters'!$A:$F,5,FALSE),"")</f>
        <v>Male</v>
      </c>
      <c r="H27" s="6" t="str">
        <f>_xlfn.IFNA(VLOOKUP(C27,'Team Rosters'!$A:$F,6,FALSE),"")</f>
        <v>Summit</v>
      </c>
      <c r="I27" s="6" t="str">
        <f>IF(H27="","",IF(COUNTIF($H$2:H27,H27)&lt;8,"Varsity",IF(AND(COUNTIF($H$2:H27,H27)&gt;7,COUNTIF($H$2:H27,H27)&lt;15),"JV","")))</f>
        <v>JV</v>
      </c>
      <c r="J27" s="6">
        <f>IF(I27="Varsity",COUNTIF($I$2:I27,"Varsity"),IF(I27="JV",COUNTIF($I$2:I27,"JV"),""))</f>
        <v>7</v>
      </c>
      <c r="K27" s="6" t="str">
        <f>IF(COUNTIF($H$2:H27,H27)&lt;6,J27,"")</f>
        <v/>
      </c>
      <c r="L27" s="6">
        <f>IF(AND(COUNTIF($H$2:H27,H27)&gt;7,COUNTIF($H$2:H27,H27)&lt;13),J27,"")</f>
        <v>7</v>
      </c>
    </row>
    <row r="28" spans="1:12" x14ac:dyDescent="0.25">
      <c r="A28" s="7">
        <v>27</v>
      </c>
      <c r="B28" s="5">
        <v>9.4651620370370376E-3</v>
      </c>
      <c r="C28" s="10">
        <v>377</v>
      </c>
      <c r="D28" s="6" t="str">
        <f>_xlfn.IFNA(VLOOKUP(C28,'Team Rosters'!$A:$F,2,FALSE),"")</f>
        <v>AJ</v>
      </c>
      <c r="E28" s="6" t="str">
        <f>_xlfn.IFNA(VLOOKUP(C28,'Team Rosters'!$A:$F,3,FALSE),"")</f>
        <v>Haagan</v>
      </c>
      <c r="F28" s="6">
        <f>_xlfn.IFNA(VLOOKUP(C28,'Team Rosters'!$A:$F,4,FALSE),"")</f>
        <v>7</v>
      </c>
      <c r="G28" s="6" t="str">
        <f>_xlfn.IFNA(VLOOKUP(C28,'Team Rosters'!$A:$F,5,FALSE),"")</f>
        <v>Male</v>
      </c>
      <c r="H28" s="6" t="str">
        <f>_xlfn.IFNA(VLOOKUP(C28,'Team Rosters'!$A:$F,6,FALSE),"")</f>
        <v>Summit</v>
      </c>
      <c r="I28" s="6" t="str">
        <f>IF(H28="","",IF(COUNTIF($H$2:H28,H28)&lt;8,"Varsity",IF(AND(COUNTIF($H$2:H28,H28)&gt;7,COUNTIF($H$2:H28,H28)&lt;15),"JV","")))</f>
        <v>JV</v>
      </c>
      <c r="J28" s="6">
        <f>IF(I28="Varsity",COUNTIF($I$2:I28,"Varsity"),IF(I28="JV",COUNTIF($I$2:I28,"JV"),""))</f>
        <v>8</v>
      </c>
      <c r="K28" s="6" t="str">
        <f>IF(COUNTIF($H$2:H28,H28)&lt;6,J28,"")</f>
        <v/>
      </c>
      <c r="L28" s="6">
        <f>IF(AND(COUNTIF($H$2:H28,H28)&gt;7,COUNTIF($H$2:H28,H28)&lt;13),J28,"")</f>
        <v>8</v>
      </c>
    </row>
    <row r="29" spans="1:12" x14ac:dyDescent="0.25">
      <c r="A29" s="7">
        <v>28</v>
      </c>
      <c r="B29" s="5">
        <v>9.5168981481481476E-3</v>
      </c>
      <c r="C29" s="10">
        <v>36</v>
      </c>
      <c r="D29" s="6" t="str">
        <f>_xlfn.IFNA(VLOOKUP(C29,'Team Rosters'!$A:$F,2,FALSE),"")</f>
        <v>Max</v>
      </c>
      <c r="E29" s="6" t="str">
        <f>_xlfn.IFNA(VLOOKUP(C29,'Team Rosters'!$A:$F,3,FALSE),"")</f>
        <v>Furnas</v>
      </c>
      <c r="F29" s="6">
        <f>_xlfn.IFNA(VLOOKUP(C29,'Team Rosters'!$A:$F,4,FALSE),"")</f>
        <v>8</v>
      </c>
      <c r="G29" s="6" t="str">
        <f>_xlfn.IFNA(VLOOKUP(C29,'Team Rosters'!$A:$F,5,FALSE),"")</f>
        <v>Male</v>
      </c>
      <c r="H29" s="6" t="str">
        <f>_xlfn.IFNA(VLOOKUP(C29,'Team Rosters'!$A:$F,6,FALSE),"")</f>
        <v>SCSJ</v>
      </c>
      <c r="I29" s="6" t="str">
        <f>IF(H29="","",IF(COUNTIF($H$2:H29,H29)&lt;8,"Varsity",IF(AND(COUNTIF($H$2:H29,H29)&gt;7,COUNTIF($H$2:H29,H29)&lt;15),"JV","")))</f>
        <v>Varsity</v>
      </c>
      <c r="J29" s="6">
        <f>IF(I29="Varsity",COUNTIF($I$2:I29,"Varsity"),IF(I29="JV",COUNTIF($I$2:I29,"JV"),""))</f>
        <v>20</v>
      </c>
      <c r="K29" s="6" t="str">
        <f>IF(COUNTIF($H$2:H29,H29)&lt;6,J29,"")</f>
        <v/>
      </c>
      <c r="L29" s="6" t="str">
        <f>IF(AND(COUNTIF($H$2:H29,H29)&gt;7,COUNTIF($H$2:H29,H29)&lt;13),J29,"")</f>
        <v/>
      </c>
    </row>
    <row r="30" spans="1:12" x14ac:dyDescent="0.25">
      <c r="A30" s="7">
        <v>29</v>
      </c>
      <c r="B30" s="5">
        <v>9.5168981481481476E-3</v>
      </c>
      <c r="C30" s="10">
        <v>396</v>
      </c>
      <c r="D30" s="6" t="str">
        <f>_xlfn.IFNA(VLOOKUP(C30,'Team Rosters'!$A:$F,2,FALSE),"")</f>
        <v>Frank</v>
      </c>
      <c r="E30" s="6" t="str">
        <f>_xlfn.IFNA(VLOOKUP(C30,'Team Rosters'!$A:$F,3,FALSE),"")</f>
        <v>Tomaszeski</v>
      </c>
      <c r="F30" s="6">
        <f>_xlfn.IFNA(VLOOKUP(C30,'Team Rosters'!$A:$F,4,FALSE),"")</f>
        <v>6</v>
      </c>
      <c r="G30" s="6" t="str">
        <f>_xlfn.IFNA(VLOOKUP(C30,'Team Rosters'!$A:$F,5,FALSE),"")</f>
        <v>Male</v>
      </c>
      <c r="H30" s="6" t="str">
        <f>_xlfn.IFNA(VLOOKUP(C30,'Team Rosters'!$A:$F,6,FALSE),"")</f>
        <v>Summit</v>
      </c>
      <c r="I30" s="6" t="str">
        <f>IF(H30="","",IF(COUNTIF($H$2:H30,H30)&lt;8,"Varsity",IF(AND(COUNTIF($H$2:H30,H30)&gt;7,COUNTIF($H$2:H30,H30)&lt;15),"JV","")))</f>
        <v>JV</v>
      </c>
      <c r="J30" s="6">
        <f>IF(I30="Varsity",COUNTIF($I$2:I30,"Varsity"),IF(I30="JV",COUNTIF($I$2:I30,"JV"),""))</f>
        <v>9</v>
      </c>
      <c r="K30" s="6" t="str">
        <f>IF(COUNTIF($H$2:H30,H30)&lt;6,J30,"")</f>
        <v/>
      </c>
      <c r="L30" s="6">
        <f>IF(AND(COUNTIF($H$2:H30,H30)&gt;7,COUNTIF($H$2:H30,H30)&lt;13),J30,"")</f>
        <v>9</v>
      </c>
    </row>
    <row r="31" spans="1:12" x14ac:dyDescent="0.25">
      <c r="A31" s="7">
        <v>30</v>
      </c>
      <c r="B31" s="5">
        <v>9.5836805555555554E-3</v>
      </c>
      <c r="C31" s="10">
        <v>387</v>
      </c>
      <c r="D31" s="6" t="str">
        <f>_xlfn.IFNA(VLOOKUP(C31,'Team Rosters'!$A:$F,2,FALSE),"")</f>
        <v>Aiden</v>
      </c>
      <c r="E31" s="6" t="str">
        <f>_xlfn.IFNA(VLOOKUP(C31,'Team Rosters'!$A:$F,3,FALSE),"")</f>
        <v>May</v>
      </c>
      <c r="F31" s="6">
        <f>_xlfn.IFNA(VLOOKUP(C31,'Team Rosters'!$A:$F,4,FALSE),"")</f>
        <v>7</v>
      </c>
      <c r="G31" s="6" t="str">
        <f>_xlfn.IFNA(VLOOKUP(C31,'Team Rosters'!$A:$F,5,FALSE),"")</f>
        <v>Male</v>
      </c>
      <c r="H31" s="6" t="str">
        <f>_xlfn.IFNA(VLOOKUP(C31,'Team Rosters'!$A:$F,6,FALSE),"")</f>
        <v>Summit</v>
      </c>
      <c r="I31" s="6" t="str">
        <f>IF(H31="","",IF(COUNTIF($H$2:H31,H31)&lt;8,"Varsity",IF(AND(COUNTIF($H$2:H31,H31)&gt;7,COUNTIF($H$2:H31,H31)&lt;15),"JV","")))</f>
        <v>JV</v>
      </c>
      <c r="J31" s="6">
        <f>IF(I31="Varsity",COUNTIF($I$2:I31,"Varsity"),IF(I31="JV",COUNTIF($I$2:I31,"JV"),""))</f>
        <v>10</v>
      </c>
      <c r="K31" s="6" t="str">
        <f>IF(COUNTIF($H$2:H31,H31)&lt;6,J31,"")</f>
        <v/>
      </c>
      <c r="L31" s="6">
        <f>IF(AND(COUNTIF($H$2:H31,H31)&gt;7,COUNTIF($H$2:H31,H31)&lt;13),J31,"")</f>
        <v>10</v>
      </c>
    </row>
    <row r="32" spans="1:12" x14ac:dyDescent="0.25">
      <c r="A32" s="7">
        <v>31</v>
      </c>
      <c r="B32" s="5">
        <v>9.6148148148148139E-3</v>
      </c>
      <c r="C32" s="10">
        <v>438</v>
      </c>
      <c r="D32" s="6" t="str">
        <f>_xlfn.IFNA(VLOOKUP(C32,'Team Rosters'!$A:$F,2,FALSE),"")</f>
        <v>Samuel</v>
      </c>
      <c r="E32" s="6" t="str">
        <f>_xlfn.IFNA(VLOOKUP(C32,'Team Rosters'!$A:$F,3,FALSE),"")</f>
        <v>Ankenbruck</v>
      </c>
      <c r="F32" s="6">
        <f>_xlfn.IFNA(VLOOKUP(C32,'Team Rosters'!$A:$F,4,FALSE),"")</f>
        <v>7</v>
      </c>
      <c r="G32" s="6" t="str">
        <f>_xlfn.IFNA(VLOOKUP(C32,'Team Rosters'!$A:$F,5,FALSE),"")</f>
        <v>Male</v>
      </c>
      <c r="H32" s="6" t="str">
        <f>_xlfn.IFNA(VLOOKUP(C32,'Team Rosters'!$A:$F,6,FALSE),"")</f>
        <v>Woodside</v>
      </c>
      <c r="I32" s="6" t="str">
        <f>IF(H32="","",IF(COUNTIF($H$2:H32,H32)&lt;8,"Varsity",IF(AND(COUNTIF($H$2:H32,H32)&gt;7,COUNTIF($H$2:H32,H32)&lt;15),"JV","")))</f>
        <v>JV</v>
      </c>
      <c r="J32" s="6">
        <f>IF(I32="Varsity",COUNTIF($I$2:I32,"Varsity"),IF(I32="JV",COUNTIF($I$2:I32,"JV"),""))</f>
        <v>11</v>
      </c>
      <c r="K32" s="6" t="str">
        <f>IF(COUNTIF($H$2:H32,H32)&lt;6,J32,"")</f>
        <v/>
      </c>
      <c r="L32" s="6" t="str">
        <f>IF(AND(COUNTIF($H$2:H32,H32)&gt;7,COUNTIF($H$2:H32,H32)&lt;13),J32,"")</f>
        <v/>
      </c>
    </row>
    <row r="33" spans="1:12" x14ac:dyDescent="0.25">
      <c r="A33" s="7">
        <v>32</v>
      </c>
      <c r="B33" s="5">
        <v>9.7606481481481485E-3</v>
      </c>
      <c r="C33" s="10">
        <v>480</v>
      </c>
      <c r="D33" s="6" t="str">
        <f>_xlfn.IFNA(VLOOKUP(C33,'Team Rosters'!$A:$F,2,FALSE),"")</f>
        <v>Liam</v>
      </c>
      <c r="E33" s="6" t="str">
        <f>_xlfn.IFNA(VLOOKUP(C33,'Team Rosters'!$A:$F,3,FALSE),"")</f>
        <v>Smith</v>
      </c>
      <c r="F33" s="6">
        <f>_xlfn.IFNA(VLOOKUP(C33,'Team Rosters'!$A:$F,4,FALSE),"")</f>
        <v>6</v>
      </c>
      <c r="G33" s="6" t="str">
        <f>_xlfn.IFNA(VLOOKUP(C33,'Team Rosters'!$A:$F,5,FALSE),"")</f>
        <v>Male</v>
      </c>
      <c r="H33" s="6" t="str">
        <f>_xlfn.IFNA(VLOOKUP(C33,'Team Rosters'!$A:$F,6,FALSE),"")</f>
        <v>Woodside</v>
      </c>
      <c r="I33" s="6" t="str">
        <f>IF(H33="","",IF(COUNTIF($H$2:H33,H33)&lt;8,"Varsity",IF(AND(COUNTIF($H$2:H33,H33)&gt;7,COUNTIF($H$2:H33,H33)&lt;15),"JV","")))</f>
        <v/>
      </c>
      <c r="J33" s="6" t="str">
        <f>IF(I33="Varsity",COUNTIF($I$2:I33,"Varsity"),IF(I33="JV",COUNTIF($I$2:I33,"JV"),""))</f>
        <v/>
      </c>
      <c r="K33" s="6" t="str">
        <f>IF(COUNTIF($H$2:H33,H33)&lt;6,J33,"")</f>
        <v/>
      </c>
      <c r="L33" s="6" t="str">
        <f>IF(AND(COUNTIF($H$2:H33,H33)&gt;7,COUNTIF($H$2:H33,H33)&lt;13),J33,"")</f>
        <v/>
      </c>
    </row>
    <row r="34" spans="1:12" x14ac:dyDescent="0.25">
      <c r="A34" s="7">
        <v>33</v>
      </c>
      <c r="B34" s="5">
        <v>9.8461805555555542E-3</v>
      </c>
      <c r="C34" s="10">
        <v>482</v>
      </c>
      <c r="D34" s="6" t="str">
        <f>_xlfn.IFNA(VLOOKUP(C34,'Team Rosters'!$A:$F,2,FALSE),"")</f>
        <v xml:space="preserve">Caleb </v>
      </c>
      <c r="E34" s="6" t="str">
        <f>_xlfn.IFNA(VLOOKUP(C34,'Team Rosters'!$A:$F,3,FALSE),"")</f>
        <v>Stout</v>
      </c>
      <c r="F34" s="6">
        <f>_xlfn.IFNA(VLOOKUP(C34,'Team Rosters'!$A:$F,4,FALSE),"")</f>
        <v>8</v>
      </c>
      <c r="G34" s="6" t="str">
        <f>_xlfn.IFNA(VLOOKUP(C34,'Team Rosters'!$A:$F,5,FALSE),"")</f>
        <v>Male</v>
      </c>
      <c r="H34" s="6" t="str">
        <f>_xlfn.IFNA(VLOOKUP(C34,'Team Rosters'!$A:$F,6,FALSE),"")</f>
        <v>Woodside</v>
      </c>
      <c r="I34" s="6" t="str">
        <f>IF(H34="","",IF(COUNTIF($H$2:H34,H34)&lt;8,"Varsity",IF(AND(COUNTIF($H$2:H34,H34)&gt;7,COUNTIF($H$2:H34,H34)&lt;15),"JV","")))</f>
        <v/>
      </c>
      <c r="J34" s="6" t="str">
        <f>IF(I34="Varsity",COUNTIF($I$2:I34,"Varsity"),IF(I34="JV",COUNTIF($I$2:I34,"JV"),""))</f>
        <v/>
      </c>
      <c r="K34" s="6" t="str">
        <f>IF(COUNTIF($H$2:H34,H34)&lt;6,J34,"")</f>
        <v/>
      </c>
      <c r="L34" s="6" t="str">
        <f>IF(AND(COUNTIF($H$2:H34,H34)&gt;7,COUNTIF($H$2:H34,H34)&lt;13),J34,"")</f>
        <v/>
      </c>
    </row>
    <row r="35" spans="1:12" x14ac:dyDescent="0.25">
      <c r="A35" s="7">
        <v>34</v>
      </c>
      <c r="B35" s="5">
        <v>9.9012731481481486E-3</v>
      </c>
      <c r="C35" s="10">
        <v>472</v>
      </c>
      <c r="D35" s="6" t="str">
        <f>_xlfn.IFNA(VLOOKUP(C35,'Team Rosters'!$A:$F,2,FALSE),"")</f>
        <v>Bryson</v>
      </c>
      <c r="E35" s="6" t="str">
        <f>_xlfn.IFNA(VLOOKUP(C35,'Team Rosters'!$A:$F,3,FALSE),"")</f>
        <v>Reed</v>
      </c>
      <c r="F35" s="6">
        <f>_xlfn.IFNA(VLOOKUP(C35,'Team Rosters'!$A:$F,4,FALSE),"")</f>
        <v>6</v>
      </c>
      <c r="G35" s="6" t="str">
        <f>_xlfn.IFNA(VLOOKUP(C35,'Team Rosters'!$A:$F,5,FALSE),"")</f>
        <v>Male</v>
      </c>
      <c r="H35" s="6" t="str">
        <f>_xlfn.IFNA(VLOOKUP(C35,'Team Rosters'!$A:$F,6,FALSE),"")</f>
        <v>Woodside</v>
      </c>
      <c r="I35" s="6" t="str">
        <f>IF(H35="","",IF(COUNTIF($H$2:H35,H35)&lt;8,"Varsity",IF(AND(COUNTIF($H$2:H35,H35)&gt;7,COUNTIF($H$2:H35,H35)&lt;15),"JV","")))</f>
        <v/>
      </c>
      <c r="J35" s="6" t="str">
        <f>IF(I35="Varsity",COUNTIF($I$2:I35,"Varsity"),IF(I35="JV",COUNTIF($I$2:I35,"JV"),""))</f>
        <v/>
      </c>
      <c r="K35" s="6" t="str">
        <f>IF(COUNTIF($H$2:H35,H35)&lt;6,J35,"")</f>
        <v/>
      </c>
      <c r="L35" s="6" t="str">
        <f>IF(AND(COUNTIF($H$2:H35,H35)&gt;7,COUNTIF($H$2:H35,H35)&lt;13),J35,"")</f>
        <v/>
      </c>
    </row>
    <row r="36" spans="1:12" x14ac:dyDescent="0.25">
      <c r="A36" s="7">
        <v>35</v>
      </c>
      <c r="B36" s="5">
        <v>1.0021412037037037E-2</v>
      </c>
      <c r="C36" s="10">
        <v>384</v>
      </c>
      <c r="D36" s="6" t="str">
        <f>_xlfn.IFNA(VLOOKUP(C36,'Team Rosters'!$A:$F,2,FALSE),"")</f>
        <v>Henry</v>
      </c>
      <c r="E36" s="6" t="str">
        <f>_xlfn.IFNA(VLOOKUP(C36,'Team Rosters'!$A:$F,3,FALSE),"")</f>
        <v>Lehman</v>
      </c>
      <c r="F36" s="6">
        <f>_xlfn.IFNA(VLOOKUP(C36,'Team Rosters'!$A:$F,4,FALSE),"")</f>
        <v>7</v>
      </c>
      <c r="G36" s="6" t="str">
        <f>_xlfn.IFNA(VLOOKUP(C36,'Team Rosters'!$A:$F,5,FALSE),"")</f>
        <v>Male</v>
      </c>
      <c r="H36" s="6" t="str">
        <f>_xlfn.IFNA(VLOOKUP(C36,'Team Rosters'!$A:$F,6,FALSE),"")</f>
        <v>Summit</v>
      </c>
      <c r="I36" s="6" t="str">
        <f>IF(H36="","",IF(COUNTIF($H$2:H36,H36)&lt;8,"Varsity",IF(AND(COUNTIF($H$2:H36,H36)&gt;7,COUNTIF($H$2:H36,H36)&lt;15),"JV","")))</f>
        <v>JV</v>
      </c>
      <c r="J36" s="6">
        <f>IF(I36="Varsity",COUNTIF($I$2:I36,"Varsity"),IF(I36="JV",COUNTIF($I$2:I36,"JV"),""))</f>
        <v>12</v>
      </c>
      <c r="K36" s="6" t="str">
        <f>IF(COUNTIF($H$2:H36,H36)&lt;6,J36,"")</f>
        <v/>
      </c>
      <c r="L36" s="6">
        <f>IF(AND(COUNTIF($H$2:H36,H36)&gt;7,COUNTIF($H$2:H36,H36)&lt;13),J36,"")</f>
        <v>12</v>
      </c>
    </row>
    <row r="37" spans="1:12" x14ac:dyDescent="0.25">
      <c r="A37" s="7">
        <v>36</v>
      </c>
      <c r="B37" s="5">
        <v>1.0024421296296297E-2</v>
      </c>
      <c r="C37" s="10">
        <v>479</v>
      </c>
      <c r="D37" s="6" t="str">
        <f>_xlfn.IFNA(VLOOKUP(C37,'Team Rosters'!$A:$F,2,FALSE),"")</f>
        <v>Ben</v>
      </c>
      <c r="E37" s="6" t="str">
        <f>_xlfn.IFNA(VLOOKUP(C37,'Team Rosters'!$A:$F,3,FALSE),"")</f>
        <v>Smith</v>
      </c>
      <c r="F37" s="6">
        <f>_xlfn.IFNA(VLOOKUP(C37,'Team Rosters'!$A:$F,4,FALSE),"")</f>
        <v>6</v>
      </c>
      <c r="G37" s="6" t="str">
        <f>_xlfn.IFNA(VLOOKUP(C37,'Team Rosters'!$A:$F,5,FALSE),"")</f>
        <v>Male</v>
      </c>
      <c r="H37" s="6" t="str">
        <f>_xlfn.IFNA(VLOOKUP(C37,'Team Rosters'!$A:$F,6,FALSE),"")</f>
        <v>Woodside</v>
      </c>
      <c r="I37" s="6" t="str">
        <f>IF(H37="","",IF(COUNTIF($H$2:H37,H37)&lt;8,"Varsity",IF(AND(COUNTIF($H$2:H37,H37)&gt;7,COUNTIF($H$2:H37,H37)&lt;15),"JV","")))</f>
        <v/>
      </c>
      <c r="J37" s="6" t="str">
        <f>IF(I37="Varsity",COUNTIF($I$2:I37,"Varsity"),IF(I37="JV",COUNTIF($I$2:I37,"JV"),""))</f>
        <v/>
      </c>
      <c r="K37" s="6" t="str">
        <f>IF(COUNTIF($H$2:H37,H37)&lt;6,J37,"")</f>
        <v/>
      </c>
      <c r="L37" s="6" t="str">
        <f>IF(AND(COUNTIF($H$2:H37,H37)&gt;7,COUNTIF($H$2:H37,H37)&lt;13),J37,"")</f>
        <v/>
      </c>
    </row>
    <row r="38" spans="1:12" x14ac:dyDescent="0.25">
      <c r="A38" s="7">
        <v>37</v>
      </c>
      <c r="B38" s="5">
        <v>1.0224652777777777E-2</v>
      </c>
      <c r="C38" s="10">
        <v>388</v>
      </c>
      <c r="D38" s="6" t="str">
        <f>_xlfn.IFNA(VLOOKUP(C38,'Team Rosters'!$A:$F,2,FALSE),"")</f>
        <v>Elias</v>
      </c>
      <c r="E38" s="6" t="str">
        <f>_xlfn.IFNA(VLOOKUP(C38,'Team Rosters'!$A:$F,3,FALSE),"")</f>
        <v>McCallister</v>
      </c>
      <c r="F38" s="6">
        <f>_xlfn.IFNA(VLOOKUP(C38,'Team Rosters'!$A:$F,4,FALSE),"")</f>
        <v>7</v>
      </c>
      <c r="G38" s="6" t="str">
        <f>_xlfn.IFNA(VLOOKUP(C38,'Team Rosters'!$A:$F,5,FALSE),"")</f>
        <v>Male</v>
      </c>
      <c r="H38" s="6" t="str">
        <f>_xlfn.IFNA(VLOOKUP(C38,'Team Rosters'!$A:$F,6,FALSE),"")</f>
        <v>Summit</v>
      </c>
      <c r="I38" s="6" t="str">
        <f>IF(H38="","",IF(COUNTIF($H$2:H38,H38)&lt;8,"Varsity",IF(AND(COUNTIF($H$2:H38,H38)&gt;7,COUNTIF($H$2:H38,H38)&lt;15),"JV","")))</f>
        <v>JV</v>
      </c>
      <c r="J38" s="6">
        <f>IF(I38="Varsity",COUNTIF($I$2:I38,"Varsity"),IF(I38="JV",COUNTIF($I$2:I38,"JV"),""))</f>
        <v>13</v>
      </c>
      <c r="K38" s="6" t="str">
        <f>IF(COUNTIF($H$2:H38,H38)&lt;6,J38,"")</f>
        <v/>
      </c>
      <c r="L38" s="6" t="str">
        <f>IF(AND(COUNTIF($H$2:H38,H38)&gt;7,COUNTIF($H$2:H38,H38)&lt;13),J38,"")</f>
        <v/>
      </c>
    </row>
    <row r="39" spans="1:12" x14ac:dyDescent="0.25">
      <c r="A39" s="7">
        <v>38</v>
      </c>
      <c r="B39" s="5">
        <v>1.0260416666666666E-2</v>
      </c>
      <c r="C39" s="10">
        <v>376</v>
      </c>
      <c r="D39" s="6" t="str">
        <f>_xlfn.IFNA(VLOOKUP(C39,'Team Rosters'!$A:$F,2,FALSE),"")</f>
        <v>Darwin</v>
      </c>
      <c r="E39" s="6" t="str">
        <f>_xlfn.IFNA(VLOOKUP(C39,'Team Rosters'!$A:$F,3,FALSE),"")</f>
        <v>Gutierrez</v>
      </c>
      <c r="F39" s="6">
        <f>_xlfn.IFNA(VLOOKUP(C39,'Team Rosters'!$A:$F,4,FALSE),"")</f>
        <v>6</v>
      </c>
      <c r="G39" s="6" t="str">
        <f>_xlfn.IFNA(VLOOKUP(C39,'Team Rosters'!$A:$F,5,FALSE),"")</f>
        <v>Male</v>
      </c>
      <c r="H39" s="6" t="str">
        <f>_xlfn.IFNA(VLOOKUP(C39,'Team Rosters'!$A:$F,6,FALSE),"")</f>
        <v>Summit</v>
      </c>
      <c r="I39" s="6" t="str">
        <f>IF(H39="","",IF(COUNTIF($H$2:H39,H39)&lt;8,"Varsity",IF(AND(COUNTIF($H$2:H39,H39)&gt;7,COUNTIF($H$2:H39,H39)&lt;15),"JV","")))</f>
        <v>JV</v>
      </c>
      <c r="J39" s="6">
        <f>IF(I39="Varsity",COUNTIF($I$2:I39,"Varsity"),IF(I39="JV",COUNTIF($I$2:I39,"JV"),""))</f>
        <v>14</v>
      </c>
      <c r="K39" s="6" t="str">
        <f>IF(COUNTIF($H$2:H39,H39)&lt;6,J39,"")</f>
        <v/>
      </c>
      <c r="L39" s="6" t="str">
        <f>IF(AND(COUNTIF($H$2:H39,H39)&gt;7,COUNTIF($H$2:H39,H39)&lt;13),J39,"")</f>
        <v/>
      </c>
    </row>
    <row r="40" spans="1:12" x14ac:dyDescent="0.25">
      <c r="A40" s="7">
        <v>39</v>
      </c>
      <c r="B40" s="5">
        <v>1.0285185185185185E-2</v>
      </c>
      <c r="C40" s="10">
        <v>41</v>
      </c>
      <c r="D40" s="6" t="str">
        <f>_xlfn.IFNA(VLOOKUP(C40,'Team Rosters'!$A:$F,2,FALSE),"")</f>
        <v>Anthony</v>
      </c>
      <c r="E40" s="6" t="str">
        <f>_xlfn.IFNA(VLOOKUP(C40,'Team Rosters'!$A:$F,3,FALSE),"")</f>
        <v>Linn</v>
      </c>
      <c r="F40" s="6">
        <f>_xlfn.IFNA(VLOOKUP(C40,'Team Rosters'!$A:$F,4,FALSE),"")</f>
        <v>8</v>
      </c>
      <c r="G40" s="6" t="str">
        <f>_xlfn.IFNA(VLOOKUP(C40,'Team Rosters'!$A:$F,5,FALSE),"")</f>
        <v>Male</v>
      </c>
      <c r="H40" s="6" t="str">
        <f>_xlfn.IFNA(VLOOKUP(C40,'Team Rosters'!$A:$F,6,FALSE),"")</f>
        <v>SCSJ</v>
      </c>
      <c r="I40" s="6" t="str">
        <f>IF(H40="","",IF(COUNTIF($H$2:H40,H40)&lt;8,"Varsity",IF(AND(COUNTIF($H$2:H40,H40)&gt;7,COUNTIF($H$2:H40,H40)&lt;15),"JV","")))</f>
        <v>Varsity</v>
      </c>
      <c r="J40" s="6">
        <f>IF(I40="Varsity",COUNTIF($I$2:I40,"Varsity"),IF(I40="JV",COUNTIF($I$2:I40,"JV"),""))</f>
        <v>21</v>
      </c>
      <c r="K40" s="6" t="str">
        <f>IF(COUNTIF($H$2:H40,H40)&lt;6,J40,"")</f>
        <v/>
      </c>
      <c r="L40" s="6" t="str">
        <f>IF(AND(COUNTIF($H$2:H40,H40)&gt;7,COUNTIF($H$2:H40,H40)&lt;13),J40,"")</f>
        <v/>
      </c>
    </row>
    <row r="41" spans="1:12" x14ac:dyDescent="0.25">
      <c r="A41" s="7">
        <v>40</v>
      </c>
      <c r="B41" s="5">
        <v>1.0298495370370369E-2</v>
      </c>
      <c r="C41" s="10">
        <v>40</v>
      </c>
      <c r="D41" s="6" t="str">
        <f>_xlfn.IFNA(VLOOKUP(C41,'Team Rosters'!$A:$F,2,FALSE),"")</f>
        <v>Louie</v>
      </c>
      <c r="E41" s="6" t="str">
        <f>_xlfn.IFNA(VLOOKUP(C41,'Team Rosters'!$A:$F,3,FALSE),"")</f>
        <v>Ley</v>
      </c>
      <c r="F41" s="6">
        <f>_xlfn.IFNA(VLOOKUP(C41,'Team Rosters'!$A:$F,4,FALSE),"")</f>
        <v>7</v>
      </c>
      <c r="G41" s="6" t="str">
        <f>_xlfn.IFNA(VLOOKUP(C41,'Team Rosters'!$A:$F,5,FALSE),"")</f>
        <v>Male</v>
      </c>
      <c r="H41" s="6" t="str">
        <f>_xlfn.IFNA(VLOOKUP(C41,'Team Rosters'!$A:$F,6,FALSE),"")</f>
        <v>SCSJ</v>
      </c>
      <c r="I41" s="6" t="str">
        <f>IF(H41="","",IF(COUNTIF($H$2:H41,H41)&lt;8,"Varsity",IF(AND(COUNTIF($H$2:H41,H41)&gt;7,COUNTIF($H$2:H41,H41)&lt;15),"JV","")))</f>
        <v>JV</v>
      </c>
      <c r="J41" s="6">
        <f>IF(I41="Varsity",COUNTIF($I$2:I41,"Varsity"),IF(I41="JV",COUNTIF($I$2:I41,"JV"),""))</f>
        <v>15</v>
      </c>
      <c r="K41" s="6" t="str">
        <f>IF(COUNTIF($H$2:H41,H41)&lt;6,J41,"")</f>
        <v/>
      </c>
      <c r="L41" s="6">
        <f>IF(AND(COUNTIF($H$2:H41,H41)&gt;7,COUNTIF($H$2:H41,H41)&lt;13),J41,"")</f>
        <v>15</v>
      </c>
    </row>
    <row r="42" spans="1:12" x14ac:dyDescent="0.25">
      <c r="A42" s="7">
        <v>41</v>
      </c>
      <c r="B42" s="5">
        <v>1.0387847222222224E-2</v>
      </c>
      <c r="C42" s="10">
        <v>381</v>
      </c>
      <c r="D42" s="6" t="str">
        <f>_xlfn.IFNA(VLOOKUP(C42,'Team Rosters'!$A:$F,2,FALSE),"")</f>
        <v>Ian</v>
      </c>
      <c r="E42" s="6" t="str">
        <f>_xlfn.IFNA(VLOOKUP(C42,'Team Rosters'!$A:$F,3,FALSE),"")</f>
        <v>Herber</v>
      </c>
      <c r="F42" s="6">
        <f>_xlfn.IFNA(VLOOKUP(C42,'Team Rosters'!$A:$F,4,FALSE),"")</f>
        <v>6</v>
      </c>
      <c r="G42" s="6" t="str">
        <f>_xlfn.IFNA(VLOOKUP(C42,'Team Rosters'!$A:$F,5,FALSE),"")</f>
        <v>Male</v>
      </c>
      <c r="H42" s="6" t="str">
        <f>_xlfn.IFNA(VLOOKUP(C42,'Team Rosters'!$A:$F,6,FALSE),"")</f>
        <v>Summit</v>
      </c>
      <c r="I42" s="6" t="str">
        <f>IF(H42="","",IF(COUNTIF($H$2:H42,H42)&lt;8,"Varsity",IF(AND(COUNTIF($H$2:H42,H42)&gt;7,COUNTIF($H$2:H42,H42)&lt;15),"JV","")))</f>
        <v/>
      </c>
      <c r="J42" s="6" t="str">
        <f>IF(I42="Varsity",COUNTIF($I$2:I42,"Varsity"),IF(I42="JV",COUNTIF($I$2:I42,"JV"),""))</f>
        <v/>
      </c>
      <c r="K42" s="6" t="str">
        <f>IF(COUNTIF($H$2:H42,H42)&lt;6,J42,"")</f>
        <v/>
      </c>
      <c r="L42" s="6" t="str">
        <f>IF(AND(COUNTIF($H$2:H42,H42)&gt;7,COUNTIF($H$2:H42,H42)&lt;13),J42,"")</f>
        <v/>
      </c>
    </row>
    <row r="43" spans="1:12" x14ac:dyDescent="0.25">
      <c r="A43" s="7">
        <v>42</v>
      </c>
      <c r="B43" s="5">
        <v>1.0448726851851851E-2</v>
      </c>
      <c r="C43" s="10">
        <v>464</v>
      </c>
      <c r="D43" s="6" t="str">
        <f>_xlfn.IFNA(VLOOKUP(C43,'Team Rosters'!$A:$F,2,FALSE),"")</f>
        <v>Isaac</v>
      </c>
      <c r="E43" s="6" t="str">
        <f>_xlfn.IFNA(VLOOKUP(C43,'Team Rosters'!$A:$F,3,FALSE),"")</f>
        <v>McChesney</v>
      </c>
      <c r="F43" s="6">
        <f>_xlfn.IFNA(VLOOKUP(C43,'Team Rosters'!$A:$F,4,FALSE),"")</f>
        <v>7</v>
      </c>
      <c r="G43" s="6" t="str">
        <f>_xlfn.IFNA(VLOOKUP(C43,'Team Rosters'!$A:$F,5,FALSE),"")</f>
        <v>Male</v>
      </c>
      <c r="H43" s="6" t="str">
        <f>_xlfn.IFNA(VLOOKUP(C43,'Team Rosters'!$A:$F,6,FALSE),"")</f>
        <v>Woodside</v>
      </c>
      <c r="I43" s="6" t="str">
        <f>IF(H43="","",IF(COUNTIF($H$2:H43,H43)&lt;8,"Varsity",IF(AND(COUNTIF($H$2:H43,H43)&gt;7,COUNTIF($H$2:H43,H43)&lt;15),"JV","")))</f>
        <v/>
      </c>
      <c r="J43" s="6" t="str">
        <f>IF(I43="Varsity",COUNTIF($I$2:I43,"Varsity"),IF(I43="JV",COUNTIF($I$2:I43,"JV"),""))</f>
        <v/>
      </c>
      <c r="K43" s="6" t="str">
        <f>IF(COUNTIF($H$2:H43,H43)&lt;6,J43,"")</f>
        <v/>
      </c>
      <c r="L43" s="6" t="str">
        <f>IF(AND(COUNTIF($H$2:H43,H43)&gt;7,COUNTIF($H$2:H43,H43)&lt;13),J43,"")</f>
        <v/>
      </c>
    </row>
    <row r="44" spans="1:12" x14ac:dyDescent="0.25">
      <c r="A44" s="7">
        <v>43</v>
      </c>
      <c r="B44" s="5">
        <v>1.0496064814814814E-2</v>
      </c>
      <c r="C44" s="10">
        <v>481</v>
      </c>
      <c r="D44" s="6" t="str">
        <f>_xlfn.IFNA(VLOOKUP(C44,'Team Rosters'!$A:$F,2,FALSE),"")</f>
        <v>Oliver</v>
      </c>
      <c r="E44" s="6" t="str">
        <f>_xlfn.IFNA(VLOOKUP(C44,'Team Rosters'!$A:$F,3,FALSE),"")</f>
        <v>Spitler</v>
      </c>
      <c r="F44" s="6">
        <f>_xlfn.IFNA(VLOOKUP(C44,'Team Rosters'!$A:$F,4,FALSE),"")</f>
        <v>6</v>
      </c>
      <c r="G44" s="6" t="str">
        <f>_xlfn.IFNA(VLOOKUP(C44,'Team Rosters'!$A:$F,5,FALSE),"")</f>
        <v>Male</v>
      </c>
      <c r="H44" s="6" t="str">
        <f>_xlfn.IFNA(VLOOKUP(C44,'Team Rosters'!$A:$F,6,FALSE),"")</f>
        <v>Woodside</v>
      </c>
      <c r="I44" s="6" t="str">
        <f>IF(H44="","",IF(COUNTIF($H$2:H44,H44)&lt;8,"Varsity",IF(AND(COUNTIF($H$2:H44,H44)&gt;7,COUNTIF($H$2:H44,H44)&lt;15),"JV","")))</f>
        <v/>
      </c>
      <c r="J44" s="6" t="str">
        <f>IF(I44="Varsity",COUNTIF($I$2:I44,"Varsity"),IF(I44="JV",COUNTIF($I$2:I44,"JV"),""))</f>
        <v/>
      </c>
      <c r="K44" s="6" t="str">
        <f>IF(COUNTIF($H$2:H44,H44)&lt;6,J44,"")</f>
        <v/>
      </c>
      <c r="L44" s="6" t="str">
        <f>IF(AND(COUNTIF($H$2:H44,H44)&gt;7,COUNTIF($H$2:H44,H44)&lt;13),J44,"")</f>
        <v/>
      </c>
    </row>
    <row r="45" spans="1:12" x14ac:dyDescent="0.25">
      <c r="A45" s="7">
        <v>44</v>
      </c>
      <c r="B45" s="5">
        <v>1.0686458333333334E-2</v>
      </c>
      <c r="C45" s="10">
        <v>465</v>
      </c>
      <c r="D45" s="6" t="str">
        <f>_xlfn.IFNA(VLOOKUP(C45,'Team Rosters'!$A:$F,2,FALSE),"")</f>
        <v>Aaron</v>
      </c>
      <c r="E45" s="6" t="str">
        <f>_xlfn.IFNA(VLOOKUP(C45,'Team Rosters'!$A:$F,3,FALSE),"")</f>
        <v>McDonald</v>
      </c>
      <c r="F45" s="6">
        <f>_xlfn.IFNA(VLOOKUP(C45,'Team Rosters'!$A:$F,4,FALSE),"")</f>
        <v>7</v>
      </c>
      <c r="G45" s="6" t="str">
        <f>_xlfn.IFNA(VLOOKUP(C45,'Team Rosters'!$A:$F,5,FALSE),"")</f>
        <v>Male</v>
      </c>
      <c r="H45" s="6" t="str">
        <f>_xlfn.IFNA(VLOOKUP(C45,'Team Rosters'!$A:$F,6,FALSE),"")</f>
        <v>Woodside</v>
      </c>
      <c r="I45" s="6" t="str">
        <f>IF(H45="","",IF(COUNTIF($H$2:H45,H45)&lt;8,"Varsity",IF(AND(COUNTIF($H$2:H45,H45)&gt;7,COUNTIF($H$2:H45,H45)&lt;15),"JV","")))</f>
        <v/>
      </c>
      <c r="J45" s="6" t="str">
        <f>IF(I45="Varsity",COUNTIF($I$2:I45,"Varsity"),IF(I45="JV",COUNTIF($I$2:I45,"JV"),""))</f>
        <v/>
      </c>
      <c r="K45" s="6" t="str">
        <f>IF(COUNTIF($H$2:H45,H45)&lt;6,J45,"")</f>
        <v/>
      </c>
      <c r="L45" s="6" t="str">
        <f>IF(AND(COUNTIF($H$2:H45,H45)&gt;7,COUNTIF($H$2:H45,H45)&lt;13),J45,"")</f>
        <v/>
      </c>
    </row>
    <row r="46" spans="1:12" x14ac:dyDescent="0.25">
      <c r="A46" s="7">
        <v>45</v>
      </c>
      <c r="B46" s="5">
        <v>1.079351851851852E-2</v>
      </c>
      <c r="C46" s="10">
        <v>473</v>
      </c>
      <c r="D46" s="6" t="str">
        <f>_xlfn.IFNA(VLOOKUP(C46,'Team Rosters'!$A:$F,2,FALSE),"")</f>
        <v>Daniel</v>
      </c>
      <c r="E46" s="6" t="str">
        <f>_xlfn.IFNA(VLOOKUP(C46,'Team Rosters'!$A:$F,3,FALSE),"")</f>
        <v>Rodrigues</v>
      </c>
      <c r="F46" s="6">
        <f>_xlfn.IFNA(VLOOKUP(C46,'Team Rosters'!$A:$F,4,FALSE),"")</f>
        <v>6</v>
      </c>
      <c r="G46" s="6" t="str">
        <f>_xlfn.IFNA(VLOOKUP(C46,'Team Rosters'!$A:$F,5,FALSE),"")</f>
        <v>Male</v>
      </c>
      <c r="H46" s="6" t="str">
        <f>_xlfn.IFNA(VLOOKUP(C46,'Team Rosters'!$A:$F,6,FALSE),"")</f>
        <v>Woodside</v>
      </c>
      <c r="I46" s="6" t="str">
        <f>IF(H46="","",IF(COUNTIF($H$2:H46,H46)&lt;8,"Varsity",IF(AND(COUNTIF($H$2:H46,H46)&gt;7,COUNTIF($H$2:H46,H46)&lt;15),"JV","")))</f>
        <v/>
      </c>
      <c r="J46" s="6" t="str">
        <f>IF(I46="Varsity",COUNTIF($I$2:I46,"Varsity"),IF(I46="JV",COUNTIF($I$2:I46,"JV"),""))</f>
        <v/>
      </c>
      <c r="K46" s="6" t="str">
        <f>IF(COUNTIF($H$2:H46,H46)&lt;6,J46,"")</f>
        <v/>
      </c>
      <c r="L46" s="6" t="str">
        <f>IF(AND(COUNTIF($H$2:H46,H46)&gt;7,COUNTIF($H$2:H46,H46)&lt;13),J46,"")</f>
        <v/>
      </c>
    </row>
    <row r="47" spans="1:12" x14ac:dyDescent="0.25">
      <c r="A47" s="7">
        <v>46</v>
      </c>
      <c r="B47" s="5">
        <v>1.0796990740740741E-2</v>
      </c>
      <c r="C47" s="10">
        <v>451</v>
      </c>
      <c r="D47" s="6" t="str">
        <f>_xlfn.IFNA(VLOOKUP(C47,'Team Rosters'!$A:$F,2,FALSE),"")</f>
        <v>Henry</v>
      </c>
      <c r="E47" s="6" t="str">
        <f>_xlfn.IFNA(VLOOKUP(C47,'Team Rosters'!$A:$F,3,FALSE),"")</f>
        <v>Glig</v>
      </c>
      <c r="F47" s="6">
        <f>_xlfn.IFNA(VLOOKUP(C47,'Team Rosters'!$A:$F,4,FALSE),"")</f>
        <v>6</v>
      </c>
      <c r="G47" s="6" t="str">
        <f>_xlfn.IFNA(VLOOKUP(C47,'Team Rosters'!$A:$F,5,FALSE),"")</f>
        <v>Male</v>
      </c>
      <c r="H47" s="6" t="str">
        <f>_xlfn.IFNA(VLOOKUP(C47,'Team Rosters'!$A:$F,6,FALSE),"")</f>
        <v>Woodside</v>
      </c>
      <c r="I47" s="6" t="str">
        <f>IF(H47="","",IF(COUNTIF($H$2:H47,H47)&lt;8,"Varsity",IF(AND(COUNTIF($H$2:H47,H47)&gt;7,COUNTIF($H$2:H47,H47)&lt;15),"JV","")))</f>
        <v/>
      </c>
      <c r="J47" s="6" t="str">
        <f>IF(I47="Varsity",COUNTIF($I$2:I47,"Varsity"),IF(I47="JV",COUNTIF($I$2:I47,"JV"),""))</f>
        <v/>
      </c>
      <c r="K47" s="6" t="str">
        <f>IF(COUNTIF($H$2:H47,H47)&lt;6,J47,"")</f>
        <v/>
      </c>
      <c r="L47" s="6" t="str">
        <f>IF(AND(COUNTIF($H$2:H47,H47)&gt;7,COUNTIF($H$2:H47,H47)&lt;13),J47,"")</f>
        <v/>
      </c>
    </row>
    <row r="48" spans="1:12" x14ac:dyDescent="0.25">
      <c r="A48" s="7">
        <v>47</v>
      </c>
      <c r="B48" s="5">
        <v>1.0802083333333332E-2</v>
      </c>
      <c r="C48" s="10">
        <v>442</v>
      </c>
      <c r="D48" s="6" t="str">
        <f>_xlfn.IFNA(VLOOKUP(C48,'Team Rosters'!$A:$F,2,FALSE),"")</f>
        <v>Brody</v>
      </c>
      <c r="E48" s="6" t="str">
        <f>_xlfn.IFNA(VLOOKUP(C48,'Team Rosters'!$A:$F,3,FALSE),"")</f>
        <v>Blume</v>
      </c>
      <c r="F48" s="6">
        <f>_xlfn.IFNA(VLOOKUP(C48,'Team Rosters'!$A:$F,4,FALSE),"")</f>
        <v>6</v>
      </c>
      <c r="G48" s="6" t="str">
        <f>_xlfn.IFNA(VLOOKUP(C48,'Team Rosters'!$A:$F,5,FALSE),"")</f>
        <v>Male</v>
      </c>
      <c r="H48" s="6" t="str">
        <f>_xlfn.IFNA(VLOOKUP(C48,'Team Rosters'!$A:$F,6,FALSE),"")</f>
        <v>Woodside</v>
      </c>
      <c r="I48" s="6" t="str">
        <f>IF(H48="","",IF(COUNTIF($H$2:H48,H48)&lt;8,"Varsity",IF(AND(COUNTIF($H$2:H48,H48)&gt;7,COUNTIF($H$2:H48,H48)&lt;15),"JV","")))</f>
        <v/>
      </c>
      <c r="J48" s="6" t="str">
        <f>IF(I48="Varsity",COUNTIF($I$2:I48,"Varsity"),IF(I48="JV",COUNTIF($I$2:I48,"JV"),""))</f>
        <v/>
      </c>
      <c r="K48" s="6" t="str">
        <f>IF(COUNTIF($H$2:H48,H48)&lt;6,J48,"")</f>
        <v/>
      </c>
      <c r="L48" s="6" t="str">
        <f>IF(AND(COUNTIF($H$2:H48,H48)&gt;7,COUNTIF($H$2:H48,H48)&lt;13),J48,"")</f>
        <v/>
      </c>
    </row>
    <row r="49" spans="1:12" x14ac:dyDescent="0.25">
      <c r="A49" s="7">
        <v>48</v>
      </c>
      <c r="B49" s="5">
        <v>1.0805671296296296E-2</v>
      </c>
      <c r="C49" s="10">
        <v>452</v>
      </c>
      <c r="D49" s="6" t="str">
        <f>_xlfn.IFNA(VLOOKUP(C49,'Team Rosters'!$A:$F,2,FALSE),"")</f>
        <v>Ender</v>
      </c>
      <c r="E49" s="6" t="str">
        <f>_xlfn.IFNA(VLOOKUP(C49,'Team Rosters'!$A:$F,3,FALSE),"")</f>
        <v>Harris</v>
      </c>
      <c r="F49" s="6">
        <f>_xlfn.IFNA(VLOOKUP(C49,'Team Rosters'!$A:$F,4,FALSE),"")</f>
        <v>6</v>
      </c>
      <c r="G49" s="6" t="str">
        <f>_xlfn.IFNA(VLOOKUP(C49,'Team Rosters'!$A:$F,5,FALSE),"")</f>
        <v>Male</v>
      </c>
      <c r="H49" s="6" t="str">
        <f>_xlfn.IFNA(VLOOKUP(C49,'Team Rosters'!$A:$F,6,FALSE),"")</f>
        <v>Woodside</v>
      </c>
      <c r="I49" s="6" t="str">
        <f>IF(H49="","",IF(COUNTIF($H$2:H49,H49)&lt;8,"Varsity",IF(AND(COUNTIF($H$2:H49,H49)&gt;7,COUNTIF($H$2:H49,H49)&lt;15),"JV","")))</f>
        <v/>
      </c>
      <c r="J49" s="6" t="str">
        <f>IF(I49="Varsity",COUNTIF($I$2:I49,"Varsity"),IF(I49="JV",COUNTIF($I$2:I49,"JV"),""))</f>
        <v/>
      </c>
      <c r="K49" s="6" t="str">
        <f>IF(COUNTIF($H$2:H49,H49)&lt;6,J49,"")</f>
        <v/>
      </c>
      <c r="L49" s="6" t="str">
        <f>IF(AND(COUNTIF($H$2:H49,H49)&gt;7,COUNTIF($H$2:H49,H49)&lt;13),J49,"")</f>
        <v/>
      </c>
    </row>
    <row r="50" spans="1:12" x14ac:dyDescent="0.25">
      <c r="A50" s="7">
        <v>49</v>
      </c>
      <c r="B50" s="5">
        <v>1.0809837962962962E-2</v>
      </c>
      <c r="C50" s="10">
        <v>448</v>
      </c>
      <c r="D50" s="6" t="str">
        <f>_xlfn.IFNA(VLOOKUP(C50,'Team Rosters'!$A:$F,2,FALSE),"")</f>
        <v>Keegan</v>
      </c>
      <c r="E50" s="6" t="str">
        <f>_xlfn.IFNA(VLOOKUP(C50,'Team Rosters'!$A:$F,3,FALSE),"")</f>
        <v>DeYoung</v>
      </c>
      <c r="F50" s="6">
        <f>_xlfn.IFNA(VLOOKUP(C50,'Team Rosters'!$A:$F,4,FALSE),"")</f>
        <v>6</v>
      </c>
      <c r="G50" s="6" t="str">
        <f>_xlfn.IFNA(VLOOKUP(C50,'Team Rosters'!$A:$F,5,FALSE),"")</f>
        <v>Male</v>
      </c>
      <c r="H50" s="6" t="str">
        <f>_xlfn.IFNA(VLOOKUP(C50,'Team Rosters'!$A:$F,6,FALSE),"")</f>
        <v>Woodside</v>
      </c>
      <c r="I50" s="6" t="str">
        <f>IF(H50="","",IF(COUNTIF($H$2:H50,H50)&lt;8,"Varsity",IF(AND(COUNTIF($H$2:H50,H50)&gt;7,COUNTIF($H$2:H50,H50)&lt;15),"JV","")))</f>
        <v/>
      </c>
      <c r="J50" s="6" t="str">
        <f>IF(I50="Varsity",COUNTIF($I$2:I50,"Varsity"),IF(I50="JV",COUNTIF($I$2:I50,"JV"),""))</f>
        <v/>
      </c>
      <c r="K50" s="6" t="str">
        <f>IF(COUNTIF($H$2:H50,H50)&lt;6,J50,"")</f>
        <v/>
      </c>
      <c r="L50" s="6" t="str">
        <f>IF(AND(COUNTIF($H$2:H50,H50)&gt;7,COUNTIF($H$2:H50,H50)&lt;13),J50,"")</f>
        <v/>
      </c>
    </row>
    <row r="51" spans="1:12" x14ac:dyDescent="0.25">
      <c r="A51" s="7">
        <v>50</v>
      </c>
      <c r="B51" s="5">
        <v>1.0833101851851851E-2</v>
      </c>
      <c r="C51" s="10">
        <v>382</v>
      </c>
      <c r="D51" s="6" t="str">
        <f>_xlfn.IFNA(VLOOKUP(C51,'Team Rosters'!$A:$F,2,FALSE),"")</f>
        <v>Daniel</v>
      </c>
      <c r="E51" s="6" t="str">
        <f>_xlfn.IFNA(VLOOKUP(C51,'Team Rosters'!$A:$F,3,FALSE),"")</f>
        <v>Jones</v>
      </c>
      <c r="F51" s="6">
        <f>_xlfn.IFNA(VLOOKUP(C51,'Team Rosters'!$A:$F,4,FALSE),"")</f>
        <v>7</v>
      </c>
      <c r="G51" s="6" t="str">
        <f>_xlfn.IFNA(VLOOKUP(C51,'Team Rosters'!$A:$F,5,FALSE),"")</f>
        <v>Male</v>
      </c>
      <c r="H51" s="6" t="str">
        <f>_xlfn.IFNA(VLOOKUP(C51,'Team Rosters'!$A:$F,6,FALSE),"")</f>
        <v>Summit</v>
      </c>
      <c r="I51" s="6" t="str">
        <f>IF(H51="","",IF(COUNTIF($H$2:H51,H51)&lt;8,"Varsity",IF(AND(COUNTIF($H$2:H51,H51)&gt;7,COUNTIF($H$2:H51,H51)&lt;15),"JV","")))</f>
        <v/>
      </c>
      <c r="J51" s="6" t="str">
        <f>IF(I51="Varsity",COUNTIF($I$2:I51,"Varsity"),IF(I51="JV",COUNTIF($I$2:I51,"JV"),""))</f>
        <v/>
      </c>
      <c r="K51" s="6" t="str">
        <f>IF(COUNTIF($H$2:H51,H51)&lt;6,J51,"")</f>
        <v/>
      </c>
      <c r="L51" s="6" t="str">
        <f>IF(AND(COUNTIF($H$2:H51,H51)&gt;7,COUNTIF($H$2:H51,H51)&lt;13),J51,"")</f>
        <v/>
      </c>
    </row>
    <row r="52" spans="1:12" x14ac:dyDescent="0.25">
      <c r="A52" s="7">
        <v>51</v>
      </c>
      <c r="B52" s="5">
        <v>1.0856712962962964E-2</v>
      </c>
      <c r="C52" s="10">
        <v>370</v>
      </c>
      <c r="D52" s="6" t="str">
        <f>_xlfn.IFNA(VLOOKUP(C52,'Team Rosters'!$A:$F,2,FALSE),"")</f>
        <v>Clay</v>
      </c>
      <c r="E52" s="6" t="str">
        <f>_xlfn.IFNA(VLOOKUP(C52,'Team Rosters'!$A:$F,3,FALSE),"")</f>
        <v>Earling</v>
      </c>
      <c r="F52" s="6">
        <f>_xlfn.IFNA(VLOOKUP(C52,'Team Rosters'!$A:$F,4,FALSE),"")</f>
        <v>8</v>
      </c>
      <c r="G52" s="6" t="str">
        <f>_xlfn.IFNA(VLOOKUP(C52,'Team Rosters'!$A:$F,5,FALSE),"")</f>
        <v>Male</v>
      </c>
      <c r="H52" s="6" t="str">
        <f>_xlfn.IFNA(VLOOKUP(C52,'Team Rosters'!$A:$F,6,FALSE),"")</f>
        <v>Summit</v>
      </c>
      <c r="I52" s="6" t="str">
        <f>IF(H52="","",IF(COUNTIF($H$2:H52,H52)&lt;8,"Varsity",IF(AND(COUNTIF($H$2:H52,H52)&gt;7,COUNTIF($H$2:H52,H52)&lt;15),"JV","")))</f>
        <v/>
      </c>
      <c r="J52" s="6" t="str">
        <f>IF(I52="Varsity",COUNTIF($I$2:I52,"Varsity"),IF(I52="JV",COUNTIF($I$2:I52,"JV"),""))</f>
        <v/>
      </c>
      <c r="K52" s="6" t="str">
        <f>IF(COUNTIF($H$2:H52,H52)&lt;6,J52,"")</f>
        <v/>
      </c>
      <c r="L52" s="6" t="str">
        <f>IF(AND(COUNTIF($H$2:H52,H52)&gt;7,COUNTIF($H$2:H52,H52)&lt;13),J52,"")</f>
        <v/>
      </c>
    </row>
    <row r="53" spans="1:12" x14ac:dyDescent="0.25">
      <c r="A53" s="7">
        <v>52</v>
      </c>
      <c r="B53" s="5">
        <v>1.0891087962962962E-2</v>
      </c>
      <c r="C53" s="10">
        <v>374</v>
      </c>
      <c r="D53" s="6" t="str">
        <f>_xlfn.IFNA(VLOOKUP(C53,'Team Rosters'!$A:$F,2,FALSE),"")</f>
        <v>Preston</v>
      </c>
      <c r="E53" s="6" t="str">
        <f>_xlfn.IFNA(VLOOKUP(C53,'Team Rosters'!$A:$F,3,FALSE),"")</f>
        <v>Engelman</v>
      </c>
      <c r="F53" s="6">
        <f>_xlfn.IFNA(VLOOKUP(C53,'Team Rosters'!$A:$F,4,FALSE),"")</f>
        <v>7</v>
      </c>
      <c r="G53" s="6" t="str">
        <f>_xlfn.IFNA(VLOOKUP(C53,'Team Rosters'!$A:$F,5,FALSE),"")</f>
        <v>Male</v>
      </c>
      <c r="H53" s="6" t="str">
        <f>_xlfn.IFNA(VLOOKUP(C53,'Team Rosters'!$A:$F,6,FALSE),"")</f>
        <v>Summit</v>
      </c>
      <c r="I53" s="6" t="str">
        <f>IF(H53="","",IF(COUNTIF($H$2:H53,H53)&lt;8,"Varsity",IF(AND(COUNTIF($H$2:H53,H53)&gt;7,COUNTIF($H$2:H53,H53)&lt;15),"JV","")))</f>
        <v/>
      </c>
      <c r="J53" s="6" t="str">
        <f>IF(I53="Varsity",COUNTIF($I$2:I53,"Varsity"),IF(I53="JV",COUNTIF($I$2:I53,"JV"),""))</f>
        <v/>
      </c>
      <c r="K53" s="6" t="str">
        <f>IF(COUNTIF($H$2:H53,H53)&lt;6,J53,"")</f>
        <v/>
      </c>
      <c r="L53" s="6" t="str">
        <f>IF(AND(COUNTIF($H$2:H53,H53)&gt;7,COUNTIF($H$2:H53,H53)&lt;13),J53,"")</f>
        <v/>
      </c>
    </row>
    <row r="54" spans="1:12" x14ac:dyDescent="0.25">
      <c r="A54" s="7">
        <v>53</v>
      </c>
      <c r="B54" s="5">
        <v>1.0960416666666667E-2</v>
      </c>
      <c r="C54" s="10">
        <v>38</v>
      </c>
      <c r="D54" s="6" t="str">
        <f>_xlfn.IFNA(VLOOKUP(C54,'Team Rosters'!$A:$F,2,FALSE),"")</f>
        <v>Brendan</v>
      </c>
      <c r="E54" s="6" t="str">
        <f>_xlfn.IFNA(VLOOKUP(C54,'Team Rosters'!$A:$F,3,FALSE),"")</f>
        <v>James</v>
      </c>
      <c r="F54" s="6">
        <f>_xlfn.IFNA(VLOOKUP(C54,'Team Rosters'!$A:$F,4,FALSE),"")</f>
        <v>8</v>
      </c>
      <c r="G54" s="6" t="str">
        <f>_xlfn.IFNA(VLOOKUP(C54,'Team Rosters'!$A:$F,5,FALSE),"")</f>
        <v>Male</v>
      </c>
      <c r="H54" s="6" t="str">
        <f>_xlfn.IFNA(VLOOKUP(C54,'Team Rosters'!$A:$F,6,FALSE),"")</f>
        <v>SCSJ</v>
      </c>
      <c r="I54" s="6" t="str">
        <f>IF(H54="","",IF(COUNTIF($H$2:H54,H54)&lt;8,"Varsity",IF(AND(COUNTIF($H$2:H54,H54)&gt;7,COUNTIF($H$2:H54,H54)&lt;15),"JV","")))</f>
        <v>JV</v>
      </c>
      <c r="J54" s="6">
        <f>IF(I54="Varsity",COUNTIF($I$2:I54,"Varsity"),IF(I54="JV",COUNTIF($I$2:I54,"JV"),""))</f>
        <v>16</v>
      </c>
      <c r="K54" s="6" t="str">
        <f>IF(COUNTIF($H$2:H54,H54)&lt;6,J54,"")</f>
        <v/>
      </c>
      <c r="L54" s="6">
        <f>IF(AND(COUNTIF($H$2:H54,H54)&gt;7,COUNTIF($H$2:H54,H54)&lt;13),J54,"")</f>
        <v>16</v>
      </c>
    </row>
    <row r="55" spans="1:12" x14ac:dyDescent="0.25">
      <c r="A55" s="7">
        <v>54</v>
      </c>
      <c r="B55" s="5">
        <v>1.1078240740740741E-2</v>
      </c>
      <c r="C55" s="10">
        <v>485</v>
      </c>
      <c r="D55" s="6" t="str">
        <f>_xlfn.IFNA(VLOOKUP(C55,'Team Rosters'!$A:$F,2,FALSE),"")</f>
        <v>Dylan</v>
      </c>
      <c r="E55" s="6" t="str">
        <f>_xlfn.IFNA(VLOOKUP(C55,'Team Rosters'!$A:$F,3,FALSE),"")</f>
        <v>Wong</v>
      </c>
      <c r="F55" s="6">
        <f>_xlfn.IFNA(VLOOKUP(C55,'Team Rosters'!$A:$F,4,FALSE),"")</f>
        <v>7</v>
      </c>
      <c r="G55" s="6" t="str">
        <f>_xlfn.IFNA(VLOOKUP(C55,'Team Rosters'!$A:$F,5,FALSE),"")</f>
        <v>Male</v>
      </c>
      <c r="H55" s="6" t="str">
        <f>_xlfn.IFNA(VLOOKUP(C55,'Team Rosters'!$A:$F,6,FALSE),"")</f>
        <v>Woodside</v>
      </c>
      <c r="I55" s="6" t="str">
        <f>IF(H55="","",IF(COUNTIF($H$2:H55,H55)&lt;8,"Varsity",IF(AND(COUNTIF($H$2:H55,H55)&gt;7,COUNTIF($H$2:H55,H55)&lt;15),"JV","")))</f>
        <v/>
      </c>
      <c r="J55" s="6" t="str">
        <f>IF(I55="Varsity",COUNTIF($I$2:I55,"Varsity"),IF(I55="JV",COUNTIF($I$2:I55,"JV"),""))</f>
        <v/>
      </c>
      <c r="K55" s="6" t="str">
        <f>IF(COUNTIF($H$2:H55,H55)&lt;6,J55,"")</f>
        <v/>
      </c>
      <c r="L55" s="6" t="str">
        <f>IF(AND(COUNTIF($H$2:H55,H55)&gt;7,COUNTIF($H$2:H55,H55)&lt;13),J55,"")</f>
        <v/>
      </c>
    </row>
    <row r="56" spans="1:12" x14ac:dyDescent="0.25">
      <c r="A56" s="7">
        <v>55</v>
      </c>
      <c r="B56" s="5">
        <v>1.1163773148148147E-2</v>
      </c>
      <c r="C56" s="10">
        <v>471</v>
      </c>
      <c r="D56" s="6" t="str">
        <f>_xlfn.IFNA(VLOOKUP(C56,'Team Rosters'!$A:$F,2,FALSE),"")</f>
        <v>Everett</v>
      </c>
      <c r="E56" s="6" t="str">
        <f>_xlfn.IFNA(VLOOKUP(C56,'Team Rosters'!$A:$F,3,FALSE),"")</f>
        <v>Pawlak</v>
      </c>
      <c r="F56" s="6">
        <f>_xlfn.IFNA(VLOOKUP(C56,'Team Rosters'!$A:$F,4,FALSE),"")</f>
        <v>8</v>
      </c>
      <c r="G56" s="6" t="str">
        <f>_xlfn.IFNA(VLOOKUP(C56,'Team Rosters'!$A:$F,5,FALSE),"")</f>
        <v>Male</v>
      </c>
      <c r="H56" s="6" t="str">
        <f>_xlfn.IFNA(VLOOKUP(C56,'Team Rosters'!$A:$F,6,FALSE),"")</f>
        <v>Woodside</v>
      </c>
      <c r="I56" s="6" t="str">
        <f>IF(H56="","",IF(COUNTIF($H$2:H56,H56)&lt;8,"Varsity",IF(AND(COUNTIF($H$2:H56,H56)&gt;7,COUNTIF($H$2:H56,H56)&lt;15),"JV","")))</f>
        <v/>
      </c>
      <c r="J56" s="6" t="str">
        <f>IF(I56="Varsity",COUNTIF($I$2:I56,"Varsity"),IF(I56="JV",COUNTIF($I$2:I56,"JV"),""))</f>
        <v/>
      </c>
      <c r="K56" s="6" t="str">
        <f>IF(COUNTIF($H$2:H56,H56)&lt;6,J56,"")</f>
        <v/>
      </c>
      <c r="L56" s="6" t="str">
        <f>IF(AND(COUNTIF($H$2:H56,H56)&gt;7,COUNTIF($H$2:H56,H56)&lt;13),J56,"")</f>
        <v/>
      </c>
    </row>
    <row r="57" spans="1:12" x14ac:dyDescent="0.25">
      <c r="A57" s="7">
        <v>56</v>
      </c>
      <c r="B57" s="5">
        <v>1.1176736111111111E-2</v>
      </c>
      <c r="C57" s="10">
        <v>486</v>
      </c>
      <c r="D57" s="6" t="str">
        <f>_xlfn.IFNA(VLOOKUP(C57,'Team Rosters'!$A:$F,2,FALSE),"")</f>
        <v>Aaron</v>
      </c>
      <c r="E57" s="6" t="str">
        <f>_xlfn.IFNA(VLOOKUP(C57,'Team Rosters'!$A:$F,3,FALSE),"")</f>
        <v>Wood</v>
      </c>
      <c r="F57" s="6">
        <f>_xlfn.IFNA(VLOOKUP(C57,'Team Rosters'!$A:$F,4,FALSE),"")</f>
        <v>8</v>
      </c>
      <c r="G57" s="6" t="str">
        <f>_xlfn.IFNA(VLOOKUP(C57,'Team Rosters'!$A:$F,5,FALSE),"")</f>
        <v>Male</v>
      </c>
      <c r="H57" s="6" t="str">
        <f>_xlfn.IFNA(VLOOKUP(C57,'Team Rosters'!$A:$F,6,FALSE),"")</f>
        <v>Woodside</v>
      </c>
      <c r="I57" s="6" t="str">
        <f>IF(H57="","",IF(COUNTIF($H$2:H57,H57)&lt;8,"Varsity",IF(AND(COUNTIF($H$2:H57,H57)&gt;7,COUNTIF($H$2:H57,H57)&lt;15),"JV","")))</f>
        <v/>
      </c>
      <c r="J57" s="6" t="str">
        <f>IF(I57="Varsity",COUNTIF($I$2:I57,"Varsity"),IF(I57="JV",COUNTIF($I$2:I57,"JV"),""))</f>
        <v/>
      </c>
      <c r="K57" s="6" t="str">
        <f>IF(COUNTIF($H$2:H57,H57)&lt;6,J57,"")</f>
        <v/>
      </c>
      <c r="L57" s="6" t="str">
        <f>IF(AND(COUNTIF($H$2:H57,H57)&gt;7,COUNTIF($H$2:H57,H57)&lt;13),J57,"")</f>
        <v/>
      </c>
    </row>
    <row r="58" spans="1:12" x14ac:dyDescent="0.25">
      <c r="A58" s="7">
        <v>57</v>
      </c>
      <c r="B58" s="5">
        <v>1.1246990740740743E-2</v>
      </c>
      <c r="C58" s="10">
        <v>456</v>
      </c>
      <c r="D58" s="6" t="str">
        <f>_xlfn.IFNA(VLOOKUP(C58,'Team Rosters'!$A:$F,2,FALSE),"")</f>
        <v>Owen</v>
      </c>
      <c r="E58" s="6" t="str">
        <f>_xlfn.IFNA(VLOOKUP(C58,'Team Rosters'!$A:$F,3,FALSE),"")</f>
        <v>Kruger</v>
      </c>
      <c r="F58" s="6">
        <f>_xlfn.IFNA(VLOOKUP(C58,'Team Rosters'!$A:$F,4,FALSE),"")</f>
        <v>8</v>
      </c>
      <c r="G58" s="6" t="str">
        <f>_xlfn.IFNA(VLOOKUP(C58,'Team Rosters'!$A:$F,5,FALSE),"")</f>
        <v>Male</v>
      </c>
      <c r="H58" s="6" t="str">
        <f>_xlfn.IFNA(VLOOKUP(C58,'Team Rosters'!$A:$F,6,FALSE),"")</f>
        <v>Woodside</v>
      </c>
      <c r="I58" s="6" t="str">
        <f>IF(H58="","",IF(COUNTIF($H$2:H58,H58)&lt;8,"Varsity",IF(AND(COUNTIF($H$2:H58,H58)&gt;7,COUNTIF($H$2:H58,H58)&lt;15),"JV","")))</f>
        <v/>
      </c>
      <c r="J58" s="6" t="str">
        <f>IF(I58="Varsity",COUNTIF($I$2:I58,"Varsity"),IF(I58="JV",COUNTIF($I$2:I58,"JV"),""))</f>
        <v/>
      </c>
      <c r="K58" s="6" t="str">
        <f>IF(COUNTIF($H$2:H58,H58)&lt;6,J58,"")</f>
        <v/>
      </c>
      <c r="L58" s="6" t="str">
        <f>IF(AND(COUNTIF($H$2:H58,H58)&gt;7,COUNTIF($H$2:H58,H58)&lt;13),J58,"")</f>
        <v/>
      </c>
    </row>
    <row r="59" spans="1:12" x14ac:dyDescent="0.25">
      <c r="A59" s="7">
        <v>58</v>
      </c>
      <c r="B59" s="5">
        <v>1.125347222222222E-2</v>
      </c>
      <c r="C59" s="10">
        <v>383</v>
      </c>
      <c r="D59" s="6" t="str">
        <f>_xlfn.IFNA(VLOOKUP(C59,'Team Rosters'!$A:$F,2,FALSE),"")</f>
        <v>Scott</v>
      </c>
      <c r="E59" s="6" t="str">
        <f>_xlfn.IFNA(VLOOKUP(C59,'Team Rosters'!$A:$F,3,FALSE),"")</f>
        <v>Jones</v>
      </c>
      <c r="F59" s="6">
        <f>_xlfn.IFNA(VLOOKUP(C59,'Team Rosters'!$A:$F,4,FALSE),"")</f>
        <v>7</v>
      </c>
      <c r="G59" s="6" t="str">
        <f>_xlfn.IFNA(VLOOKUP(C59,'Team Rosters'!$A:$F,5,FALSE),"")</f>
        <v>Male</v>
      </c>
      <c r="H59" s="6" t="str">
        <f>_xlfn.IFNA(VLOOKUP(C59,'Team Rosters'!$A:$F,6,FALSE),"")</f>
        <v>Summit</v>
      </c>
      <c r="I59" s="6" t="str">
        <f>IF(H59="","",IF(COUNTIF($H$2:H59,H59)&lt;8,"Varsity",IF(AND(COUNTIF($H$2:H59,H59)&gt;7,COUNTIF($H$2:H59,H59)&lt;15),"JV","")))</f>
        <v/>
      </c>
      <c r="J59" s="6" t="str">
        <f>IF(I59="Varsity",COUNTIF($I$2:I59,"Varsity"),IF(I59="JV",COUNTIF($I$2:I59,"JV"),""))</f>
        <v/>
      </c>
      <c r="K59" s="6" t="str">
        <f>IF(COUNTIF($H$2:H59,H59)&lt;6,J59,"")</f>
        <v/>
      </c>
      <c r="L59" s="6" t="str">
        <f>IF(AND(COUNTIF($H$2:H59,H59)&gt;7,COUNTIF($H$2:H59,H59)&lt;13),J59,"")</f>
        <v/>
      </c>
    </row>
    <row r="60" spans="1:12" x14ac:dyDescent="0.25">
      <c r="A60" s="7">
        <v>59</v>
      </c>
      <c r="B60" s="5">
        <v>1.1268055555555554E-2</v>
      </c>
      <c r="C60" s="10">
        <v>466</v>
      </c>
      <c r="D60" s="6" t="str">
        <f>_xlfn.IFNA(VLOOKUP(C60,'Team Rosters'!$A:$F,2,FALSE),"")</f>
        <v>Reid</v>
      </c>
      <c r="E60" s="6" t="str">
        <f>_xlfn.IFNA(VLOOKUP(C60,'Team Rosters'!$A:$F,3,FALSE),"")</f>
        <v>McDonald</v>
      </c>
      <c r="F60" s="6">
        <f>_xlfn.IFNA(VLOOKUP(C60,'Team Rosters'!$A:$F,4,FALSE),"")</f>
        <v>7</v>
      </c>
      <c r="G60" s="6" t="str">
        <f>_xlfn.IFNA(VLOOKUP(C60,'Team Rosters'!$A:$F,5,FALSE),"")</f>
        <v>Male</v>
      </c>
      <c r="H60" s="6" t="str">
        <f>_xlfn.IFNA(VLOOKUP(C60,'Team Rosters'!$A:$F,6,FALSE),"")</f>
        <v>Woodside</v>
      </c>
      <c r="I60" s="6" t="str">
        <f>IF(H60="","",IF(COUNTIF($H$2:H60,H60)&lt;8,"Varsity",IF(AND(COUNTIF($H$2:H60,H60)&gt;7,COUNTIF($H$2:H60,H60)&lt;15),"JV","")))</f>
        <v/>
      </c>
      <c r="J60" s="6" t="str">
        <f>IF(I60="Varsity",COUNTIF($I$2:I60,"Varsity"),IF(I60="JV",COUNTIF($I$2:I60,"JV"),""))</f>
        <v/>
      </c>
      <c r="K60" s="6" t="str">
        <f>IF(COUNTIF($H$2:H60,H60)&lt;6,J60,"")</f>
        <v/>
      </c>
      <c r="L60" s="6" t="str">
        <f>IF(AND(COUNTIF($H$2:H60,H60)&gt;7,COUNTIF($H$2:H60,H60)&lt;13),J60,"")</f>
        <v/>
      </c>
    </row>
    <row r="61" spans="1:12" x14ac:dyDescent="0.25">
      <c r="A61" s="7">
        <v>60</v>
      </c>
      <c r="B61" s="5">
        <v>1.1702083333333333E-2</v>
      </c>
      <c r="C61" s="10">
        <v>439</v>
      </c>
      <c r="D61" s="6" t="str">
        <f>_xlfn.IFNA(VLOOKUP(C61,'Team Rosters'!$A:$F,2,FALSE),"")</f>
        <v>Carter</v>
      </c>
      <c r="E61" s="6" t="str">
        <f>_xlfn.IFNA(VLOOKUP(C61,'Team Rosters'!$A:$F,3,FALSE),"")</f>
        <v>Ashby</v>
      </c>
      <c r="F61" s="6">
        <f>_xlfn.IFNA(VLOOKUP(C61,'Team Rosters'!$A:$F,4,FALSE),"")</f>
        <v>6</v>
      </c>
      <c r="G61" s="6" t="str">
        <f>_xlfn.IFNA(VLOOKUP(C61,'Team Rosters'!$A:$F,5,FALSE),"")</f>
        <v>Male</v>
      </c>
      <c r="H61" s="6" t="str">
        <f>_xlfn.IFNA(VLOOKUP(C61,'Team Rosters'!$A:$F,6,FALSE),"")</f>
        <v>Woodside</v>
      </c>
      <c r="I61" s="6" t="str">
        <f>IF(H61="","",IF(COUNTIF($H$2:H61,H61)&lt;8,"Varsity",IF(AND(COUNTIF($H$2:H61,H61)&gt;7,COUNTIF($H$2:H61,H61)&lt;15),"JV","")))</f>
        <v/>
      </c>
      <c r="J61" s="6" t="str">
        <f>IF(I61="Varsity",COUNTIF($I$2:I61,"Varsity"),IF(I61="JV",COUNTIF($I$2:I61,"JV"),""))</f>
        <v/>
      </c>
      <c r="K61" s="6" t="str">
        <f>IF(COUNTIF($H$2:H61,H61)&lt;6,J61,"")</f>
        <v/>
      </c>
      <c r="L61" s="6" t="str">
        <f>IF(AND(COUNTIF($H$2:H61,H61)&gt;7,COUNTIF($H$2:H61,H61)&lt;13),J61,"")</f>
        <v/>
      </c>
    </row>
    <row r="62" spans="1:12" x14ac:dyDescent="0.25">
      <c r="A62" s="7">
        <v>61</v>
      </c>
      <c r="B62" s="5">
        <v>1.1708796296296295E-2</v>
      </c>
      <c r="C62" s="10">
        <v>453</v>
      </c>
      <c r="D62" s="6" t="str">
        <f>_xlfn.IFNA(VLOOKUP(C62,'Team Rosters'!$A:$F,2,FALSE),"")</f>
        <v>Owen</v>
      </c>
      <c r="E62" s="6" t="str">
        <f>_xlfn.IFNA(VLOOKUP(C62,'Team Rosters'!$A:$F,3,FALSE),"")</f>
        <v>Hart</v>
      </c>
      <c r="F62" s="6">
        <f>_xlfn.IFNA(VLOOKUP(C62,'Team Rosters'!$A:$F,4,FALSE),"")</f>
        <v>8</v>
      </c>
      <c r="G62" s="6" t="str">
        <f>_xlfn.IFNA(VLOOKUP(C62,'Team Rosters'!$A:$F,5,FALSE),"")</f>
        <v>Male</v>
      </c>
      <c r="H62" s="6" t="str">
        <f>_xlfn.IFNA(VLOOKUP(C62,'Team Rosters'!$A:$F,6,FALSE),"")</f>
        <v>Woodside</v>
      </c>
      <c r="I62" s="6" t="str">
        <f>IF(H62="","",IF(COUNTIF($H$2:H62,H62)&lt;8,"Varsity",IF(AND(COUNTIF($H$2:H62,H62)&gt;7,COUNTIF($H$2:H62,H62)&lt;15),"JV","")))</f>
        <v/>
      </c>
      <c r="J62" s="6" t="str">
        <f>IF(I62="Varsity",COUNTIF($I$2:I62,"Varsity"),IF(I62="JV",COUNTIF($I$2:I62,"JV"),""))</f>
        <v/>
      </c>
      <c r="K62" s="6" t="str">
        <f>IF(COUNTIF($H$2:H62,H62)&lt;6,J62,"")</f>
        <v/>
      </c>
      <c r="L62" s="6" t="str">
        <f>IF(AND(COUNTIF($H$2:H62,H62)&gt;7,COUNTIF($H$2:H62,H62)&lt;13),J62,"")</f>
        <v/>
      </c>
    </row>
    <row r="63" spans="1:12" x14ac:dyDescent="0.25">
      <c r="A63" s="7">
        <v>62</v>
      </c>
      <c r="B63" s="5">
        <v>1.1713310185185184E-2</v>
      </c>
      <c r="C63" s="10">
        <v>385</v>
      </c>
      <c r="D63" s="6" t="str">
        <f>_xlfn.IFNA(VLOOKUP(C63,'Team Rosters'!$A:$F,2,FALSE),"")</f>
        <v>Michael</v>
      </c>
      <c r="E63" s="6" t="str">
        <f>_xlfn.IFNA(VLOOKUP(C63,'Team Rosters'!$A:$F,3,FALSE),"")</f>
        <v>Lutz</v>
      </c>
      <c r="F63" s="6">
        <f>_xlfn.IFNA(VLOOKUP(C63,'Team Rosters'!$A:$F,4,FALSE),"")</f>
        <v>6</v>
      </c>
      <c r="G63" s="6" t="str">
        <f>_xlfn.IFNA(VLOOKUP(C63,'Team Rosters'!$A:$F,5,FALSE),"")</f>
        <v>Male</v>
      </c>
      <c r="H63" s="6" t="str">
        <f>_xlfn.IFNA(VLOOKUP(C63,'Team Rosters'!$A:$F,6,FALSE),"")</f>
        <v>Summit</v>
      </c>
      <c r="I63" s="6" t="str">
        <f>IF(H63="","",IF(COUNTIF($H$2:H63,H63)&lt;8,"Varsity",IF(AND(COUNTIF($H$2:H63,H63)&gt;7,COUNTIF($H$2:H63,H63)&lt;15),"JV","")))</f>
        <v/>
      </c>
      <c r="J63" s="6" t="str">
        <f>IF(I63="Varsity",COUNTIF($I$2:I63,"Varsity"),IF(I63="JV",COUNTIF($I$2:I63,"JV"),""))</f>
        <v/>
      </c>
      <c r="K63" s="6" t="str">
        <f>IF(COUNTIF($H$2:H63,H63)&lt;6,J63,"")</f>
        <v/>
      </c>
      <c r="L63" s="6" t="str">
        <f>IF(AND(COUNTIF($H$2:H63,H63)&gt;7,COUNTIF($H$2:H63,H63)&lt;13),J63,"")</f>
        <v/>
      </c>
    </row>
    <row r="64" spans="1:12" x14ac:dyDescent="0.25">
      <c r="A64" s="7">
        <v>63</v>
      </c>
      <c r="B64" s="5">
        <v>1.175474537037037E-2</v>
      </c>
      <c r="C64" s="10">
        <v>45</v>
      </c>
      <c r="D64" s="6" t="str">
        <f>_xlfn.IFNA(VLOOKUP(C64,'Team Rosters'!$A:$F,2,FALSE),"")</f>
        <v>Will</v>
      </c>
      <c r="E64" s="6" t="str">
        <f>_xlfn.IFNA(VLOOKUP(C64,'Team Rosters'!$A:$F,3,FALSE),"")</f>
        <v>Schenkel</v>
      </c>
      <c r="F64" s="6">
        <f>_xlfn.IFNA(VLOOKUP(C64,'Team Rosters'!$A:$F,4,FALSE),"")</f>
        <v>6</v>
      </c>
      <c r="G64" s="6" t="str">
        <f>_xlfn.IFNA(VLOOKUP(C64,'Team Rosters'!$A:$F,5,FALSE),"")</f>
        <v>Male</v>
      </c>
      <c r="H64" s="6" t="str">
        <f>_xlfn.IFNA(VLOOKUP(C64,'Team Rosters'!$A:$F,6,FALSE),"")</f>
        <v>SCSJ</v>
      </c>
      <c r="I64" s="6" t="str">
        <f>IF(H64="","",IF(COUNTIF($H$2:H64,H64)&lt;8,"Varsity",IF(AND(COUNTIF($H$2:H64,H64)&gt;7,COUNTIF($H$2:H64,H64)&lt;15),"JV","")))</f>
        <v>JV</v>
      </c>
      <c r="J64" s="6">
        <f>IF(I64="Varsity",COUNTIF($I$2:I64,"Varsity"),IF(I64="JV",COUNTIF($I$2:I64,"JV"),""))</f>
        <v>17</v>
      </c>
      <c r="K64" s="6" t="str">
        <f>IF(COUNTIF($H$2:H64,H64)&lt;6,J64,"")</f>
        <v/>
      </c>
      <c r="L64" s="6">
        <f>IF(AND(COUNTIF($H$2:H64,H64)&gt;7,COUNTIF($H$2:H64,H64)&lt;13),J64,"")</f>
        <v>17</v>
      </c>
    </row>
    <row r="65" spans="1:12" x14ac:dyDescent="0.25">
      <c r="A65" s="7">
        <v>64</v>
      </c>
      <c r="B65" s="5">
        <v>1.1777662037037036E-2</v>
      </c>
      <c r="C65" s="10">
        <v>449</v>
      </c>
      <c r="D65" s="6" t="str">
        <f>_xlfn.IFNA(VLOOKUP(C65,'Team Rosters'!$A:$F,2,FALSE),"")</f>
        <v>Bryson</v>
      </c>
      <c r="E65" s="6" t="str">
        <f>_xlfn.IFNA(VLOOKUP(C65,'Team Rosters'!$A:$F,3,FALSE),"")</f>
        <v>Eng</v>
      </c>
      <c r="F65" s="6">
        <f>_xlfn.IFNA(VLOOKUP(C65,'Team Rosters'!$A:$F,4,FALSE),"")</f>
        <v>6</v>
      </c>
      <c r="G65" s="6" t="str">
        <f>_xlfn.IFNA(VLOOKUP(C65,'Team Rosters'!$A:$F,5,FALSE),"")</f>
        <v>Male</v>
      </c>
      <c r="H65" s="6" t="str">
        <f>_xlfn.IFNA(VLOOKUP(C65,'Team Rosters'!$A:$F,6,FALSE),"")</f>
        <v>Woodside</v>
      </c>
      <c r="I65" s="6" t="str">
        <f>IF(H65="","",IF(COUNTIF($H$2:H65,H65)&lt;8,"Varsity",IF(AND(COUNTIF($H$2:H65,H65)&gt;7,COUNTIF($H$2:H65,H65)&lt;15),"JV","")))</f>
        <v/>
      </c>
      <c r="J65" s="6" t="str">
        <f>IF(I65="Varsity",COUNTIF($I$2:I65,"Varsity"),IF(I65="JV",COUNTIF($I$2:I65,"JV"),""))</f>
        <v/>
      </c>
      <c r="K65" s="6" t="str">
        <f>IF(COUNTIF($H$2:H65,H65)&lt;6,J65,"")</f>
        <v/>
      </c>
      <c r="L65" s="6" t="str">
        <f>IF(AND(COUNTIF($H$2:H65,H65)&gt;7,COUNTIF($H$2:H65,H65)&lt;13),J65,"")</f>
        <v/>
      </c>
    </row>
    <row r="66" spans="1:12" x14ac:dyDescent="0.25">
      <c r="A66" s="7">
        <v>65</v>
      </c>
      <c r="B66" s="5">
        <v>1.1797453703703704E-2</v>
      </c>
      <c r="C66" s="10">
        <v>470</v>
      </c>
      <c r="D66" s="6" t="str">
        <f>_xlfn.IFNA(VLOOKUP(C66,'Team Rosters'!$A:$F,2,FALSE),"")</f>
        <v>Callen</v>
      </c>
      <c r="E66" s="6" t="str">
        <f>_xlfn.IFNA(VLOOKUP(C66,'Team Rosters'!$A:$F,3,FALSE),"")</f>
        <v>Olry</v>
      </c>
      <c r="F66" s="6">
        <f>_xlfn.IFNA(VLOOKUP(C66,'Team Rosters'!$A:$F,4,FALSE),"")</f>
        <v>6</v>
      </c>
      <c r="G66" s="6" t="str">
        <f>_xlfn.IFNA(VLOOKUP(C66,'Team Rosters'!$A:$F,5,FALSE),"")</f>
        <v>Male</v>
      </c>
      <c r="H66" s="6" t="str">
        <f>_xlfn.IFNA(VLOOKUP(C66,'Team Rosters'!$A:$F,6,FALSE),"")</f>
        <v>Woodside</v>
      </c>
      <c r="I66" s="6" t="str">
        <f>IF(H66="","",IF(COUNTIF($H$2:H66,H66)&lt;8,"Varsity",IF(AND(COUNTIF($H$2:H66,H66)&gt;7,COUNTIF($H$2:H66,H66)&lt;15),"JV","")))</f>
        <v/>
      </c>
      <c r="J66" s="6" t="str">
        <f>IF(I66="Varsity",COUNTIF($I$2:I66,"Varsity"),IF(I66="JV",COUNTIF($I$2:I66,"JV"),""))</f>
        <v/>
      </c>
      <c r="K66" s="6" t="str">
        <f>IF(COUNTIF($H$2:H66,H66)&lt;6,J66,"")</f>
        <v/>
      </c>
      <c r="L66" s="6" t="str">
        <f>IF(AND(COUNTIF($H$2:H66,H66)&gt;7,COUNTIF($H$2:H66,H66)&lt;13),J66,"")</f>
        <v/>
      </c>
    </row>
    <row r="67" spans="1:12" x14ac:dyDescent="0.25">
      <c r="A67" s="7">
        <v>66</v>
      </c>
      <c r="B67" s="5">
        <v>1.1914814814814816E-2</v>
      </c>
      <c r="C67" s="10">
        <v>30</v>
      </c>
      <c r="D67" s="6" t="str">
        <f>_xlfn.IFNA(VLOOKUP(C67,'Team Rosters'!$A:$F,2,FALSE),"")</f>
        <v>Marco</v>
      </c>
      <c r="E67" s="6" t="str">
        <f>_xlfn.IFNA(VLOOKUP(C67,'Team Rosters'!$A:$F,3,FALSE),"")</f>
        <v>Cavacini</v>
      </c>
      <c r="F67" s="6">
        <f>_xlfn.IFNA(VLOOKUP(C67,'Team Rosters'!$A:$F,4,FALSE),"")</f>
        <v>8</v>
      </c>
      <c r="G67" s="6" t="str">
        <f>_xlfn.IFNA(VLOOKUP(C67,'Team Rosters'!$A:$F,5,FALSE),"")</f>
        <v>Male</v>
      </c>
      <c r="H67" s="6" t="str">
        <f>_xlfn.IFNA(VLOOKUP(C67,'Team Rosters'!$A:$F,6,FALSE),"")</f>
        <v>SCSJ</v>
      </c>
      <c r="I67" s="6" t="str">
        <f>IF(H67="","",IF(COUNTIF($H$2:H67,H67)&lt;8,"Varsity",IF(AND(COUNTIF($H$2:H67,H67)&gt;7,COUNTIF($H$2:H67,H67)&lt;15),"JV","")))</f>
        <v>JV</v>
      </c>
      <c r="J67" s="6">
        <f>IF(I67="Varsity",COUNTIF($I$2:I67,"Varsity"),IF(I67="JV",COUNTIF($I$2:I67,"JV"),""))</f>
        <v>18</v>
      </c>
      <c r="K67" s="6" t="str">
        <f>IF(COUNTIF($H$2:H67,H67)&lt;6,J67,"")</f>
        <v/>
      </c>
      <c r="L67" s="6">
        <f>IF(AND(COUNTIF($H$2:H67,H67)&gt;7,COUNTIF($H$2:H67,H67)&lt;13),J67,"")</f>
        <v>18</v>
      </c>
    </row>
    <row r="68" spans="1:12" x14ac:dyDescent="0.25">
      <c r="A68" s="7">
        <v>67</v>
      </c>
      <c r="B68" s="5">
        <v>1.2014467592592592E-2</v>
      </c>
      <c r="C68" s="10">
        <v>467</v>
      </c>
      <c r="D68" s="6" t="str">
        <f>_xlfn.IFNA(VLOOKUP(C68,'Team Rosters'!$A:$F,2,FALSE),"")</f>
        <v>Luke</v>
      </c>
      <c r="E68" s="6" t="str">
        <f>_xlfn.IFNA(VLOOKUP(C68,'Team Rosters'!$A:$F,3,FALSE),"")</f>
        <v>McGuire</v>
      </c>
      <c r="F68" s="6">
        <f>_xlfn.IFNA(VLOOKUP(C68,'Team Rosters'!$A:$F,4,FALSE),"")</f>
        <v>7</v>
      </c>
      <c r="G68" s="6" t="str">
        <f>_xlfn.IFNA(VLOOKUP(C68,'Team Rosters'!$A:$F,5,FALSE),"")</f>
        <v>Male</v>
      </c>
      <c r="H68" s="6" t="str">
        <f>_xlfn.IFNA(VLOOKUP(C68,'Team Rosters'!$A:$F,6,FALSE),"")</f>
        <v>Woodside</v>
      </c>
      <c r="I68" s="6" t="str">
        <f>IF(H68="","",IF(COUNTIF($H$2:H68,H68)&lt;8,"Varsity",IF(AND(COUNTIF($H$2:H68,H68)&gt;7,COUNTIF($H$2:H68,H68)&lt;15),"JV","")))</f>
        <v/>
      </c>
      <c r="J68" s="6" t="str">
        <f>IF(I68="Varsity",COUNTIF($I$2:I68,"Varsity"),IF(I68="JV",COUNTIF($I$2:I68,"JV"),""))</f>
        <v/>
      </c>
      <c r="K68" s="6" t="str">
        <f>IF(COUNTIF($H$2:H68,H68)&lt;6,J68,"")</f>
        <v/>
      </c>
      <c r="L68" s="6" t="str">
        <f>IF(AND(COUNTIF($H$2:H68,H68)&gt;7,COUNTIF($H$2:H68,H68)&lt;13),J68,"")</f>
        <v/>
      </c>
    </row>
    <row r="69" spans="1:12" x14ac:dyDescent="0.25">
      <c r="A69" s="7">
        <v>68</v>
      </c>
      <c r="B69" s="5">
        <v>1.2126620370370371E-2</v>
      </c>
      <c r="C69" s="10">
        <v>379</v>
      </c>
      <c r="D69" s="6" t="str">
        <f>_xlfn.IFNA(VLOOKUP(C69,'Team Rosters'!$A:$F,2,FALSE),"")</f>
        <v>Connor</v>
      </c>
      <c r="E69" s="6" t="str">
        <f>_xlfn.IFNA(VLOOKUP(C69,'Team Rosters'!$A:$F,3,FALSE),"")</f>
        <v>Hargan</v>
      </c>
      <c r="F69" s="6">
        <f>_xlfn.IFNA(VLOOKUP(C69,'Team Rosters'!$A:$F,4,FALSE),"")</f>
        <v>7</v>
      </c>
      <c r="G69" s="6" t="str">
        <f>_xlfn.IFNA(VLOOKUP(C69,'Team Rosters'!$A:$F,5,FALSE),"")</f>
        <v>Male</v>
      </c>
      <c r="H69" s="6" t="str">
        <f>_xlfn.IFNA(VLOOKUP(C69,'Team Rosters'!$A:$F,6,FALSE),"")</f>
        <v>Summit</v>
      </c>
      <c r="I69" s="6" t="str">
        <f>IF(H69="","",IF(COUNTIF($H$2:H69,H69)&lt;8,"Varsity",IF(AND(COUNTIF($H$2:H69,H69)&gt;7,COUNTIF($H$2:H69,H69)&lt;15),"JV","")))</f>
        <v/>
      </c>
      <c r="J69" s="6" t="str">
        <f>IF(I69="Varsity",COUNTIF($I$2:I69,"Varsity"),IF(I69="JV",COUNTIF($I$2:I69,"JV"),""))</f>
        <v/>
      </c>
      <c r="K69" s="6" t="str">
        <f>IF(COUNTIF($H$2:H69,H69)&lt;6,J69,"")</f>
        <v/>
      </c>
      <c r="L69" s="6" t="str">
        <f>IF(AND(COUNTIF($H$2:H69,H69)&gt;7,COUNTIF($H$2:H69,H69)&lt;13),J69,"")</f>
        <v/>
      </c>
    </row>
    <row r="70" spans="1:12" x14ac:dyDescent="0.25">
      <c r="A70" s="7">
        <v>69</v>
      </c>
      <c r="B70" s="5">
        <v>1.2239699074074073E-2</v>
      </c>
      <c r="C70" s="10">
        <v>369</v>
      </c>
      <c r="D70" s="6" t="str">
        <f>_xlfn.IFNA(VLOOKUP(C70,'Team Rosters'!$A:$F,2,FALSE),"")</f>
        <v>Connor</v>
      </c>
      <c r="E70" s="6" t="str">
        <f>_xlfn.IFNA(VLOOKUP(C70,'Team Rosters'!$A:$F,3,FALSE),"")</f>
        <v>Davis</v>
      </c>
      <c r="F70" s="6">
        <f>_xlfn.IFNA(VLOOKUP(C70,'Team Rosters'!$A:$F,4,FALSE),"")</f>
        <v>6</v>
      </c>
      <c r="G70" s="6" t="str">
        <f>_xlfn.IFNA(VLOOKUP(C70,'Team Rosters'!$A:$F,5,FALSE),"")</f>
        <v>Male</v>
      </c>
      <c r="H70" s="6" t="str">
        <f>_xlfn.IFNA(VLOOKUP(C70,'Team Rosters'!$A:$F,6,FALSE),"")</f>
        <v>Summit</v>
      </c>
      <c r="I70" s="6" t="str">
        <f>IF(H70="","",IF(COUNTIF($H$2:H70,H70)&lt;8,"Varsity",IF(AND(COUNTIF($H$2:H70,H70)&gt;7,COUNTIF($H$2:H70,H70)&lt;15),"JV","")))</f>
        <v/>
      </c>
      <c r="J70" s="6" t="str">
        <f>IF(I70="Varsity",COUNTIF($I$2:I70,"Varsity"),IF(I70="JV",COUNTIF($I$2:I70,"JV"),""))</f>
        <v/>
      </c>
      <c r="K70" s="6" t="str">
        <f>IF(COUNTIF($H$2:H70,H70)&lt;6,J70,"")</f>
        <v/>
      </c>
      <c r="L70" s="6" t="str">
        <f>IF(AND(COUNTIF($H$2:H70,H70)&gt;7,COUNTIF($H$2:H70,H70)&lt;13),J70,"")</f>
        <v/>
      </c>
    </row>
    <row r="71" spans="1:12" x14ac:dyDescent="0.25">
      <c r="A71" s="7">
        <v>70</v>
      </c>
      <c r="B71" s="5">
        <v>1.2246412037037037E-2</v>
      </c>
      <c r="C71" s="10">
        <v>43</v>
      </c>
      <c r="D71" s="6" t="str">
        <f>_xlfn.IFNA(VLOOKUP(C71,'Team Rosters'!$A:$F,2,FALSE),"")</f>
        <v>Tyler</v>
      </c>
      <c r="E71" s="6" t="str">
        <f>_xlfn.IFNA(VLOOKUP(C71,'Team Rosters'!$A:$F,3,FALSE),"")</f>
        <v>Morlan</v>
      </c>
      <c r="F71" s="6">
        <f>_xlfn.IFNA(VLOOKUP(C71,'Team Rosters'!$A:$F,4,FALSE),"")</f>
        <v>7</v>
      </c>
      <c r="G71" s="6" t="str">
        <f>_xlfn.IFNA(VLOOKUP(C71,'Team Rosters'!$A:$F,5,FALSE),"")</f>
        <v>Male</v>
      </c>
      <c r="H71" s="6" t="str">
        <f>_xlfn.IFNA(VLOOKUP(C71,'Team Rosters'!$A:$F,6,FALSE),"")</f>
        <v>SCSJ</v>
      </c>
      <c r="I71" s="6" t="str">
        <f>IF(H71="","",IF(COUNTIF($H$2:H71,H71)&lt;8,"Varsity",IF(AND(COUNTIF($H$2:H71,H71)&gt;7,COUNTIF($H$2:H71,H71)&lt;15),"JV","")))</f>
        <v>JV</v>
      </c>
      <c r="J71" s="6">
        <f>IF(I71="Varsity",COUNTIF($I$2:I71,"Varsity"),IF(I71="JV",COUNTIF($I$2:I71,"JV"),""))</f>
        <v>19</v>
      </c>
      <c r="K71" s="6" t="str">
        <f>IF(COUNTIF($H$2:H71,H71)&lt;6,J71,"")</f>
        <v/>
      </c>
      <c r="L71" s="6">
        <f>IF(AND(COUNTIF($H$2:H71,H71)&gt;7,COUNTIF($H$2:H71,H71)&lt;13),J71,"")</f>
        <v>19</v>
      </c>
    </row>
    <row r="72" spans="1:12" x14ac:dyDescent="0.25">
      <c r="A72" s="7">
        <v>71</v>
      </c>
      <c r="B72" s="5">
        <v>1.2336921296296295E-2</v>
      </c>
      <c r="C72" s="10">
        <v>42</v>
      </c>
      <c r="D72" s="6" t="str">
        <f>_xlfn.IFNA(VLOOKUP(C72,'Team Rosters'!$A:$F,2,FALSE),"")</f>
        <v>Joseph T</v>
      </c>
      <c r="E72" s="6" t="str">
        <f>_xlfn.IFNA(VLOOKUP(C72,'Team Rosters'!$A:$F,3,FALSE),"")</f>
        <v>Morlan</v>
      </c>
      <c r="F72" s="6">
        <f>_xlfn.IFNA(VLOOKUP(C72,'Team Rosters'!$A:$F,4,FALSE),"")</f>
        <v>8</v>
      </c>
      <c r="G72" s="6" t="str">
        <f>_xlfn.IFNA(VLOOKUP(C72,'Team Rosters'!$A:$F,5,FALSE),"")</f>
        <v>Male</v>
      </c>
      <c r="H72" s="6" t="str">
        <f>_xlfn.IFNA(VLOOKUP(C72,'Team Rosters'!$A:$F,6,FALSE),"")</f>
        <v>SCSJ</v>
      </c>
      <c r="I72" s="6" t="str">
        <f>IF(H72="","",IF(COUNTIF($H$2:H72,H72)&lt;8,"Varsity",IF(AND(COUNTIF($H$2:H72,H72)&gt;7,COUNTIF($H$2:H72,H72)&lt;15),"JV","")))</f>
        <v>JV</v>
      </c>
      <c r="J72" s="6">
        <f>IF(I72="Varsity",COUNTIF($I$2:I72,"Varsity"),IF(I72="JV",COUNTIF($I$2:I72,"JV"),""))</f>
        <v>20</v>
      </c>
      <c r="K72" s="6" t="str">
        <f>IF(COUNTIF($H$2:H72,H72)&lt;6,J72,"")</f>
        <v/>
      </c>
      <c r="L72" s="6" t="str">
        <f>IF(AND(COUNTIF($H$2:H72,H72)&gt;7,COUNTIF($H$2:H72,H72)&lt;13),J72,"")</f>
        <v/>
      </c>
    </row>
    <row r="73" spans="1:12" x14ac:dyDescent="0.25">
      <c r="A73" s="7">
        <v>72</v>
      </c>
      <c r="B73" s="5">
        <v>1.2450925925925926E-2</v>
      </c>
      <c r="C73" s="10">
        <v>399</v>
      </c>
      <c r="D73" s="6" t="str">
        <f>_xlfn.IFNA(VLOOKUP(C73,'Team Rosters'!$A:$F,2,FALSE),"")</f>
        <v>Ladainian</v>
      </c>
      <c r="E73" s="6" t="str">
        <f>_xlfn.IFNA(VLOOKUP(C73,'Team Rosters'!$A:$F,3,FALSE),"")</f>
        <v>Walker</v>
      </c>
      <c r="F73" s="6">
        <f>_xlfn.IFNA(VLOOKUP(C73,'Team Rosters'!$A:$F,4,FALSE),"")</f>
        <v>7</v>
      </c>
      <c r="G73" s="6" t="str">
        <f>_xlfn.IFNA(VLOOKUP(C73,'Team Rosters'!$A:$F,5,FALSE),"")</f>
        <v>Male</v>
      </c>
      <c r="H73" s="6" t="str">
        <f>_xlfn.IFNA(VLOOKUP(C73,'Team Rosters'!$A:$F,6,FALSE),"")</f>
        <v>Summit</v>
      </c>
      <c r="I73" s="6" t="str">
        <f>IF(H73="","",IF(COUNTIF($H$2:H73,H73)&lt;8,"Varsity",IF(AND(COUNTIF($H$2:H73,H73)&gt;7,COUNTIF($H$2:H73,H73)&lt;15),"JV","")))</f>
        <v/>
      </c>
      <c r="J73" s="6" t="str">
        <f>IF(I73="Varsity",COUNTIF($I$2:I73,"Varsity"),IF(I73="JV",COUNTIF($I$2:I73,"JV"),""))</f>
        <v/>
      </c>
      <c r="K73" s="6" t="str">
        <f>IF(COUNTIF($H$2:H73,H73)&lt;6,J73,"")</f>
        <v/>
      </c>
      <c r="L73" s="6" t="str">
        <f>IF(AND(COUNTIF($H$2:H73,H73)&gt;7,COUNTIF($H$2:H73,H73)&lt;13),J73,"")</f>
        <v/>
      </c>
    </row>
    <row r="74" spans="1:12" x14ac:dyDescent="0.25">
      <c r="A74" s="7">
        <v>73</v>
      </c>
      <c r="B74" s="5">
        <v>1.2607175925925926E-2</v>
      </c>
      <c r="C74" s="10">
        <v>393</v>
      </c>
      <c r="D74" s="6" t="str">
        <f>_xlfn.IFNA(VLOOKUP(C74,'Team Rosters'!$A:$F,2,FALSE),"")</f>
        <v>Elliot</v>
      </c>
      <c r="E74" s="6" t="str">
        <f>_xlfn.IFNA(VLOOKUP(C74,'Team Rosters'!$A:$F,3,FALSE),"")</f>
        <v>Scremin</v>
      </c>
      <c r="F74" s="6">
        <f>_xlfn.IFNA(VLOOKUP(C74,'Team Rosters'!$A:$F,4,FALSE),"")</f>
        <v>7</v>
      </c>
      <c r="G74" s="6" t="str">
        <f>_xlfn.IFNA(VLOOKUP(C74,'Team Rosters'!$A:$F,5,FALSE),"")</f>
        <v>Male</v>
      </c>
      <c r="H74" s="6" t="str">
        <f>_xlfn.IFNA(VLOOKUP(C74,'Team Rosters'!$A:$F,6,FALSE),"")</f>
        <v>Summit</v>
      </c>
      <c r="I74" s="6" t="str">
        <f>IF(H74="","",IF(COUNTIF($H$2:H74,H74)&lt;8,"Varsity",IF(AND(COUNTIF($H$2:H74,H74)&gt;7,COUNTIF($H$2:H74,H74)&lt;15),"JV","")))</f>
        <v/>
      </c>
      <c r="J74" s="6" t="str">
        <f>IF(I74="Varsity",COUNTIF($I$2:I74,"Varsity"),IF(I74="JV",COUNTIF($I$2:I74,"JV"),""))</f>
        <v/>
      </c>
      <c r="K74" s="6" t="str">
        <f>IF(COUNTIF($H$2:H74,H74)&lt;6,J74,"")</f>
        <v/>
      </c>
      <c r="L74" s="6" t="str">
        <f>IF(AND(COUNTIF($H$2:H74,H74)&gt;7,COUNTIF($H$2:H74,H74)&lt;13),J74,"")</f>
        <v/>
      </c>
    </row>
    <row r="75" spans="1:12" x14ac:dyDescent="0.25">
      <c r="A75" s="7">
        <v>74</v>
      </c>
      <c r="B75" s="5">
        <v>1.2632986111111112E-2</v>
      </c>
      <c r="C75" s="10">
        <v>27</v>
      </c>
      <c r="D75" s="6" t="str">
        <f>_xlfn.IFNA(VLOOKUP(C75,'Team Rosters'!$A:$F,2,FALSE),"")</f>
        <v xml:space="preserve">Matthew </v>
      </c>
      <c r="E75" s="6" t="str">
        <f>_xlfn.IFNA(VLOOKUP(C75,'Team Rosters'!$A:$F,3,FALSE),"")</f>
        <v>Bloom</v>
      </c>
      <c r="F75" s="6">
        <f>_xlfn.IFNA(VLOOKUP(C75,'Team Rosters'!$A:$F,4,FALSE),"")</f>
        <v>6</v>
      </c>
      <c r="G75" s="6" t="str">
        <f>_xlfn.IFNA(VLOOKUP(C75,'Team Rosters'!$A:$F,5,FALSE),"")</f>
        <v>Male</v>
      </c>
      <c r="H75" s="6" t="str">
        <f>_xlfn.IFNA(VLOOKUP(C75,'Team Rosters'!$A:$F,6,FALSE),"")</f>
        <v>SCSJ</v>
      </c>
      <c r="I75" s="6" t="str">
        <f>IF(H75="","",IF(COUNTIF($H$2:H75,H75)&lt;8,"Varsity",IF(AND(COUNTIF($H$2:H75,H75)&gt;7,COUNTIF($H$2:H75,H75)&lt;15),"JV","")))</f>
        <v>JV</v>
      </c>
      <c r="J75" s="6">
        <f>IF(I75="Varsity",COUNTIF($I$2:I75,"Varsity"),IF(I75="JV",COUNTIF($I$2:I75,"JV"),""))</f>
        <v>21</v>
      </c>
      <c r="K75" s="6" t="str">
        <f>IF(COUNTIF($H$2:H75,H75)&lt;6,J75,"")</f>
        <v/>
      </c>
      <c r="L75" s="6" t="str">
        <f>IF(AND(COUNTIF($H$2:H75,H75)&gt;7,COUNTIF($H$2:H75,H75)&lt;13),J75,"")</f>
        <v/>
      </c>
    </row>
    <row r="76" spans="1:12" x14ac:dyDescent="0.25">
      <c r="A76" s="7">
        <v>75</v>
      </c>
      <c r="B76" s="5">
        <v>1.265949074074074E-2</v>
      </c>
      <c r="C76" s="10">
        <v>29</v>
      </c>
      <c r="D76" s="6" t="str">
        <f>_xlfn.IFNA(VLOOKUP(C76,'Team Rosters'!$A:$F,2,FALSE),"")</f>
        <v xml:space="preserve">Matthew </v>
      </c>
      <c r="E76" s="6" t="str">
        <f>_xlfn.IFNA(VLOOKUP(C76,'Team Rosters'!$A:$F,3,FALSE),"")</f>
        <v>Bulanda</v>
      </c>
      <c r="F76" s="6">
        <f>_xlfn.IFNA(VLOOKUP(C76,'Team Rosters'!$A:$F,4,FALSE),"")</f>
        <v>6</v>
      </c>
      <c r="G76" s="6" t="str">
        <f>_xlfn.IFNA(VLOOKUP(C76,'Team Rosters'!$A:$F,5,FALSE),"")</f>
        <v>Male</v>
      </c>
      <c r="H76" s="6" t="str">
        <f>_xlfn.IFNA(VLOOKUP(C76,'Team Rosters'!$A:$F,6,FALSE),"")</f>
        <v>SCSJ</v>
      </c>
      <c r="I76" s="6" t="str">
        <f>IF(H76="","",IF(COUNTIF($H$2:H76,H76)&lt;8,"Varsity",IF(AND(COUNTIF($H$2:H76,H76)&gt;7,COUNTIF($H$2:H76,H76)&lt;15),"JV","")))</f>
        <v/>
      </c>
      <c r="J76" s="6" t="str">
        <f>IF(I76="Varsity",COUNTIF($I$2:I76,"Varsity"),IF(I76="JV",COUNTIF($I$2:I76,"JV"),""))</f>
        <v/>
      </c>
      <c r="K76" s="6" t="str">
        <f>IF(COUNTIF($H$2:H76,H76)&lt;6,J76,"")</f>
        <v/>
      </c>
      <c r="L76" s="6" t="str">
        <f>IF(AND(COUNTIF($H$2:H76,H76)&gt;7,COUNTIF($H$2:H76,H76)&lt;13),J76,"")</f>
        <v/>
      </c>
    </row>
    <row r="77" spans="1:12" x14ac:dyDescent="0.25">
      <c r="A77" s="7">
        <v>76</v>
      </c>
      <c r="B77" s="5">
        <v>1.2704861111111111E-2</v>
      </c>
      <c r="C77" s="10">
        <v>380</v>
      </c>
      <c r="D77" s="6" t="str">
        <f>_xlfn.IFNA(VLOOKUP(C77,'Team Rosters'!$A:$F,2,FALSE),"")</f>
        <v>Ashdon</v>
      </c>
      <c r="E77" s="6" t="str">
        <f>_xlfn.IFNA(VLOOKUP(C77,'Team Rosters'!$A:$F,3,FALSE),"")</f>
        <v>Harmon</v>
      </c>
      <c r="F77" s="6">
        <f>_xlfn.IFNA(VLOOKUP(C77,'Team Rosters'!$A:$F,4,FALSE),"")</f>
        <v>8</v>
      </c>
      <c r="G77" s="6" t="str">
        <f>_xlfn.IFNA(VLOOKUP(C77,'Team Rosters'!$A:$F,5,FALSE),"")</f>
        <v>Male</v>
      </c>
      <c r="H77" s="6" t="str">
        <f>_xlfn.IFNA(VLOOKUP(C77,'Team Rosters'!$A:$F,6,FALSE),"")</f>
        <v>Summit</v>
      </c>
      <c r="I77" s="6" t="str">
        <f>IF(H77="","",IF(COUNTIF($H$2:H77,H77)&lt;8,"Varsity",IF(AND(COUNTIF($H$2:H77,H77)&gt;7,COUNTIF($H$2:H77,H77)&lt;15),"JV","")))</f>
        <v/>
      </c>
      <c r="J77" s="6" t="str">
        <f>IF(I77="Varsity",COUNTIF($I$2:I77,"Varsity"),IF(I77="JV",COUNTIF($I$2:I77,"JV"),""))</f>
        <v/>
      </c>
      <c r="K77" s="6" t="str">
        <f>IF(COUNTIF($H$2:H77,H77)&lt;6,J77,"")</f>
        <v/>
      </c>
      <c r="L77" s="6" t="str">
        <f>IF(AND(COUNTIF($H$2:H77,H77)&gt;7,COUNTIF($H$2:H77,H77)&lt;13),J77,"")</f>
        <v/>
      </c>
    </row>
    <row r="78" spans="1:12" x14ac:dyDescent="0.25">
      <c r="A78" s="7">
        <v>77</v>
      </c>
      <c r="B78" s="5">
        <v>1.272013888888889E-2</v>
      </c>
      <c r="C78" s="10">
        <v>440</v>
      </c>
      <c r="D78" s="6" t="str">
        <f>_xlfn.IFNA(VLOOKUP(C78,'Team Rosters'!$A:$F,2,FALSE),"")</f>
        <v>Aidan</v>
      </c>
      <c r="E78" s="6" t="str">
        <f>_xlfn.IFNA(VLOOKUP(C78,'Team Rosters'!$A:$F,3,FALSE),"")</f>
        <v>Bailey</v>
      </c>
      <c r="F78" s="6">
        <f>_xlfn.IFNA(VLOOKUP(C78,'Team Rosters'!$A:$F,4,FALSE),"")</f>
        <v>6</v>
      </c>
      <c r="G78" s="6" t="str">
        <f>_xlfn.IFNA(VLOOKUP(C78,'Team Rosters'!$A:$F,5,FALSE),"")</f>
        <v>Male</v>
      </c>
      <c r="H78" s="6" t="str">
        <f>_xlfn.IFNA(VLOOKUP(C78,'Team Rosters'!$A:$F,6,FALSE),"")</f>
        <v>Woodside</v>
      </c>
      <c r="I78" s="6" t="str">
        <f>IF(H78="","",IF(COUNTIF($H$2:H78,H78)&lt;8,"Varsity",IF(AND(COUNTIF($H$2:H78,H78)&gt;7,COUNTIF($H$2:H78,H78)&lt;15),"JV","")))</f>
        <v/>
      </c>
      <c r="J78" s="6" t="str">
        <f>IF(I78="Varsity",COUNTIF($I$2:I78,"Varsity"),IF(I78="JV",COUNTIF($I$2:I78,"JV"),""))</f>
        <v/>
      </c>
      <c r="K78" s="6" t="str">
        <f>IF(COUNTIF($H$2:H78,H78)&lt;6,J78,"")</f>
        <v/>
      </c>
      <c r="L78" s="6" t="str">
        <f>IF(AND(COUNTIF($H$2:H78,H78)&gt;7,COUNTIF($H$2:H78,H78)&lt;13),J78,"")</f>
        <v/>
      </c>
    </row>
    <row r="79" spans="1:12" x14ac:dyDescent="0.25">
      <c r="A79" s="7">
        <v>78</v>
      </c>
      <c r="B79" s="5">
        <v>1.2826736111111112E-2</v>
      </c>
      <c r="C79" s="10">
        <v>26</v>
      </c>
      <c r="D79" s="6" t="str">
        <f>_xlfn.IFNA(VLOOKUP(C79,'Team Rosters'!$A:$F,2,FALSE),"")</f>
        <v>Noah</v>
      </c>
      <c r="E79" s="6" t="str">
        <f>_xlfn.IFNA(VLOOKUP(C79,'Team Rosters'!$A:$F,3,FALSE),"")</f>
        <v>Barnes</v>
      </c>
      <c r="F79" s="6">
        <f>_xlfn.IFNA(VLOOKUP(C79,'Team Rosters'!$A:$F,4,FALSE),"")</f>
        <v>7</v>
      </c>
      <c r="G79" s="6" t="str">
        <f>_xlfn.IFNA(VLOOKUP(C79,'Team Rosters'!$A:$F,5,FALSE),"")</f>
        <v>Male</v>
      </c>
      <c r="H79" s="6" t="str">
        <f>_xlfn.IFNA(VLOOKUP(C79,'Team Rosters'!$A:$F,6,FALSE),"")</f>
        <v>SCSJ</v>
      </c>
      <c r="I79" s="6" t="str">
        <f>IF(H79="","",IF(COUNTIF($H$2:H79,H79)&lt;8,"Varsity",IF(AND(COUNTIF($H$2:H79,H79)&gt;7,COUNTIF($H$2:H79,H79)&lt;15),"JV","")))</f>
        <v/>
      </c>
      <c r="J79" s="6" t="str">
        <f>IF(I79="Varsity",COUNTIF($I$2:I79,"Varsity"),IF(I79="JV",COUNTIF($I$2:I79,"JV"),""))</f>
        <v/>
      </c>
      <c r="K79" s="6" t="str">
        <f>IF(COUNTIF($H$2:H79,H79)&lt;6,J79,"")</f>
        <v/>
      </c>
      <c r="L79" s="6" t="str">
        <f>IF(AND(COUNTIF($H$2:H79,H79)&gt;7,COUNTIF($H$2:H79,H79)&lt;13),J79,"")</f>
        <v/>
      </c>
    </row>
    <row r="80" spans="1:12" x14ac:dyDescent="0.25">
      <c r="A80" s="7">
        <v>79</v>
      </c>
      <c r="B80" s="5">
        <v>1.2958101851851853E-2</v>
      </c>
      <c r="C80" s="10">
        <v>462</v>
      </c>
      <c r="D80" s="6" t="str">
        <f>_xlfn.IFNA(VLOOKUP(C80,'Team Rosters'!$A:$F,2,FALSE),"")</f>
        <v>Avi</v>
      </c>
      <c r="E80" s="6" t="str">
        <f>_xlfn.IFNA(VLOOKUP(C80,'Team Rosters'!$A:$F,3,FALSE),"")</f>
        <v>Maheshwari</v>
      </c>
      <c r="F80" s="6">
        <f>_xlfn.IFNA(VLOOKUP(C80,'Team Rosters'!$A:$F,4,FALSE),"")</f>
        <v>6</v>
      </c>
      <c r="G80" s="6" t="str">
        <f>_xlfn.IFNA(VLOOKUP(C80,'Team Rosters'!$A:$F,5,FALSE),"")</f>
        <v>Male</v>
      </c>
      <c r="H80" s="6" t="str">
        <f>_xlfn.IFNA(VLOOKUP(C80,'Team Rosters'!$A:$F,6,FALSE),"")</f>
        <v>Woodside</v>
      </c>
      <c r="I80" s="6" t="str">
        <f>IF(H80="","",IF(COUNTIF($H$2:H80,H80)&lt;8,"Varsity",IF(AND(COUNTIF($H$2:H80,H80)&gt;7,COUNTIF($H$2:H80,H80)&lt;15),"JV","")))</f>
        <v/>
      </c>
      <c r="J80" s="6" t="str">
        <f>IF(I80="Varsity",COUNTIF($I$2:I80,"Varsity"),IF(I80="JV",COUNTIF($I$2:I80,"JV"),""))</f>
        <v/>
      </c>
      <c r="K80" s="6" t="str">
        <f>IF(COUNTIF($H$2:H80,H80)&lt;6,J80,"")</f>
        <v/>
      </c>
      <c r="L80" s="6" t="str">
        <f>IF(AND(COUNTIF($H$2:H80,H80)&gt;7,COUNTIF($H$2:H80,H80)&lt;13),J80,"")</f>
        <v/>
      </c>
    </row>
    <row r="81" spans="1:12" x14ac:dyDescent="0.25">
      <c r="A81" s="7">
        <v>80</v>
      </c>
      <c r="B81" s="5">
        <v>1.3042245370370369E-2</v>
      </c>
      <c r="C81" s="10">
        <v>463</v>
      </c>
      <c r="D81" s="6" t="str">
        <f>_xlfn.IFNA(VLOOKUP(C81,'Team Rosters'!$A:$F,2,FALSE),"")</f>
        <v>Jonah</v>
      </c>
      <c r="E81" s="6" t="str">
        <f>_xlfn.IFNA(VLOOKUP(C81,'Team Rosters'!$A:$F,3,FALSE),"")</f>
        <v>Marcisz</v>
      </c>
      <c r="F81" s="6">
        <f>_xlfn.IFNA(VLOOKUP(C81,'Team Rosters'!$A:$F,4,FALSE),"")</f>
        <v>7</v>
      </c>
      <c r="G81" s="6" t="str">
        <f>_xlfn.IFNA(VLOOKUP(C81,'Team Rosters'!$A:$F,5,FALSE),"")</f>
        <v>Male</v>
      </c>
      <c r="H81" s="6" t="str">
        <f>_xlfn.IFNA(VLOOKUP(C81,'Team Rosters'!$A:$F,6,FALSE),"")</f>
        <v>Woodside</v>
      </c>
      <c r="I81" s="6" t="str">
        <f>IF(H81="","",IF(COUNTIF($H$2:H81,H81)&lt;8,"Varsity",IF(AND(COUNTIF($H$2:H81,H81)&gt;7,COUNTIF($H$2:H81,H81)&lt;15),"JV","")))</f>
        <v/>
      </c>
      <c r="J81" s="6" t="str">
        <f>IF(I81="Varsity",COUNTIF($I$2:I81,"Varsity"),IF(I81="JV",COUNTIF($I$2:I81,"JV"),""))</f>
        <v/>
      </c>
      <c r="K81" s="6" t="str">
        <f>IF(COUNTIF($H$2:H81,H81)&lt;6,J81,"")</f>
        <v/>
      </c>
      <c r="L81" s="6" t="str">
        <f>IF(AND(COUNTIF($H$2:H81,H81)&gt;7,COUNTIF($H$2:H81,H81)&lt;13),J81,"")</f>
        <v/>
      </c>
    </row>
    <row r="82" spans="1:12" x14ac:dyDescent="0.25">
      <c r="A82" s="7">
        <v>81</v>
      </c>
      <c r="B82" s="5">
        <v>1.3151388888888888E-2</v>
      </c>
      <c r="C82" s="10">
        <v>447</v>
      </c>
      <c r="D82" s="6" t="str">
        <f>_xlfn.IFNA(VLOOKUP(C82,'Team Rosters'!$A:$F,2,FALSE),"")</f>
        <v>Daniel</v>
      </c>
      <c r="E82" s="6" t="str">
        <f>_xlfn.IFNA(VLOOKUP(C82,'Team Rosters'!$A:$F,3,FALSE),"")</f>
        <v>Dague</v>
      </c>
      <c r="F82" s="6">
        <f>_xlfn.IFNA(VLOOKUP(C82,'Team Rosters'!$A:$F,4,FALSE),"")</f>
        <v>6</v>
      </c>
      <c r="G82" s="6" t="str">
        <f>_xlfn.IFNA(VLOOKUP(C82,'Team Rosters'!$A:$F,5,FALSE),"")</f>
        <v>Male</v>
      </c>
      <c r="H82" s="6" t="str">
        <f>_xlfn.IFNA(VLOOKUP(C82,'Team Rosters'!$A:$F,6,FALSE),"")</f>
        <v>Woodside</v>
      </c>
      <c r="I82" s="6" t="str">
        <f>IF(H82="","",IF(COUNTIF($H$2:H82,H82)&lt;8,"Varsity",IF(AND(COUNTIF($H$2:H82,H82)&gt;7,COUNTIF($H$2:H82,H82)&lt;15),"JV","")))</f>
        <v/>
      </c>
      <c r="J82" s="6" t="str">
        <f>IF(I82="Varsity",COUNTIF($I$2:I82,"Varsity"),IF(I82="JV",COUNTIF($I$2:I82,"JV"),""))</f>
        <v/>
      </c>
      <c r="K82" s="6" t="str">
        <f>IF(COUNTIF($H$2:H82,H82)&lt;6,J82,"")</f>
        <v/>
      </c>
      <c r="L82" s="6" t="str">
        <f>IF(AND(COUNTIF($H$2:H82,H82)&gt;7,COUNTIF($H$2:H82,H82)&lt;13),J82,"")</f>
        <v/>
      </c>
    </row>
    <row r="83" spans="1:12" x14ac:dyDescent="0.25">
      <c r="A83" s="7">
        <v>82</v>
      </c>
      <c r="B83" s="5">
        <v>1.3402314814814813E-2</v>
      </c>
      <c r="C83" s="10">
        <v>39</v>
      </c>
      <c r="D83" s="6" t="str">
        <f>_xlfn.IFNA(VLOOKUP(C83,'Team Rosters'!$A:$F,2,FALSE),"")</f>
        <v>Dylan</v>
      </c>
      <c r="E83" s="6" t="str">
        <f>_xlfn.IFNA(VLOOKUP(C83,'Team Rosters'!$A:$F,3,FALSE),"")</f>
        <v>Kovacs</v>
      </c>
      <c r="F83" s="6">
        <f>_xlfn.IFNA(VLOOKUP(C83,'Team Rosters'!$A:$F,4,FALSE),"")</f>
        <v>8</v>
      </c>
      <c r="G83" s="6" t="str">
        <f>_xlfn.IFNA(VLOOKUP(C83,'Team Rosters'!$A:$F,5,FALSE),"")</f>
        <v>Male</v>
      </c>
      <c r="H83" s="6" t="str">
        <f>_xlfn.IFNA(VLOOKUP(C83,'Team Rosters'!$A:$F,6,FALSE),"")</f>
        <v>SCSJ</v>
      </c>
      <c r="I83" s="6" t="str">
        <f>IF(H83="","",IF(COUNTIF($H$2:H83,H83)&lt;8,"Varsity",IF(AND(COUNTIF($H$2:H83,H83)&gt;7,COUNTIF($H$2:H83,H83)&lt;15),"JV","")))</f>
        <v/>
      </c>
      <c r="J83" s="6" t="str">
        <f>IF(I83="Varsity",COUNTIF($I$2:I83,"Varsity"),IF(I83="JV",COUNTIF($I$2:I83,"JV"),""))</f>
        <v/>
      </c>
      <c r="K83" s="6" t="str">
        <f>IF(COUNTIF($H$2:H83,H83)&lt;6,J83,"")</f>
        <v/>
      </c>
      <c r="L83" s="6" t="str">
        <f>IF(AND(COUNTIF($H$2:H83,H83)&gt;7,COUNTIF($H$2:H83,H83)&lt;13),J83,"")</f>
        <v/>
      </c>
    </row>
    <row r="84" spans="1:12" x14ac:dyDescent="0.25">
      <c r="A84" s="7">
        <v>83</v>
      </c>
      <c r="B84" s="5">
        <v>1.3476504629629632E-2</v>
      </c>
      <c r="C84" s="10">
        <v>44</v>
      </c>
      <c r="D84" s="6" t="str">
        <f>_xlfn.IFNA(VLOOKUP(C84,'Team Rosters'!$A:$F,2,FALSE),"")</f>
        <v>Tyler</v>
      </c>
      <c r="E84" s="6" t="str">
        <f>_xlfn.IFNA(VLOOKUP(C84,'Team Rosters'!$A:$F,3,FALSE),"")</f>
        <v>Rodenbeck</v>
      </c>
      <c r="F84" s="6">
        <f>_xlfn.IFNA(VLOOKUP(C84,'Team Rosters'!$A:$F,4,FALSE),"")</f>
        <v>5</v>
      </c>
      <c r="G84" s="6" t="str">
        <f>_xlfn.IFNA(VLOOKUP(C84,'Team Rosters'!$A:$F,5,FALSE),"")</f>
        <v>Male</v>
      </c>
      <c r="H84" s="6" t="str">
        <f>_xlfn.IFNA(VLOOKUP(C84,'Team Rosters'!$A:$F,6,FALSE),"")</f>
        <v>SCSJ</v>
      </c>
      <c r="I84" s="6" t="str">
        <f>IF(H84="","",IF(COUNTIF($H$2:H84,H84)&lt;8,"Varsity",IF(AND(COUNTIF($H$2:H84,H84)&gt;7,COUNTIF($H$2:H84,H84)&lt;15),"JV","")))</f>
        <v/>
      </c>
      <c r="J84" s="6" t="str">
        <f>IF(I84="Varsity",COUNTIF($I$2:I84,"Varsity"),IF(I84="JV",COUNTIF($I$2:I84,"JV"),""))</f>
        <v/>
      </c>
      <c r="K84" s="6" t="str">
        <f>IF(COUNTIF($H$2:H84,H84)&lt;6,J84,"")</f>
        <v/>
      </c>
      <c r="L84" s="6" t="str">
        <f>IF(AND(COUNTIF($H$2:H84,H84)&gt;7,COUNTIF($H$2:H84,H84)&lt;13),J84,"")</f>
        <v/>
      </c>
    </row>
    <row r="85" spans="1:12" x14ac:dyDescent="0.25">
      <c r="A85" s="7">
        <v>84</v>
      </c>
      <c r="B85" s="5">
        <v>1.3582870370370372E-2</v>
      </c>
      <c r="C85" s="10">
        <v>476</v>
      </c>
      <c r="D85" s="6" t="str">
        <f>_xlfn.IFNA(VLOOKUP(C85,'Team Rosters'!$A:$F,2,FALSE),"")</f>
        <v>Callen</v>
      </c>
      <c r="E85" s="6" t="str">
        <f>_xlfn.IFNA(VLOOKUP(C85,'Team Rosters'!$A:$F,3,FALSE),"")</f>
        <v>Shumard</v>
      </c>
      <c r="F85" s="6">
        <f>_xlfn.IFNA(VLOOKUP(C85,'Team Rosters'!$A:$F,4,FALSE),"")</f>
        <v>7</v>
      </c>
      <c r="G85" s="6" t="str">
        <f>_xlfn.IFNA(VLOOKUP(C85,'Team Rosters'!$A:$F,5,FALSE),"")</f>
        <v>Male</v>
      </c>
      <c r="H85" s="6" t="str">
        <f>_xlfn.IFNA(VLOOKUP(C85,'Team Rosters'!$A:$F,6,FALSE),"")</f>
        <v>Woodside</v>
      </c>
      <c r="I85" s="6" t="str">
        <f>IF(H85="","",IF(COUNTIF($H$2:H85,H85)&lt;8,"Varsity",IF(AND(COUNTIF($H$2:H85,H85)&gt;7,COUNTIF($H$2:H85,H85)&lt;15),"JV","")))</f>
        <v/>
      </c>
      <c r="J85" s="6" t="str">
        <f>IF(I85="Varsity",COUNTIF($I$2:I85,"Varsity"),IF(I85="JV",COUNTIF($I$2:I85,"JV"),""))</f>
        <v/>
      </c>
      <c r="K85" s="6" t="str">
        <f>IF(COUNTIF($H$2:H85,H85)&lt;6,J85,"")</f>
        <v/>
      </c>
      <c r="L85" s="6" t="str">
        <f>IF(AND(COUNTIF($H$2:H85,H85)&gt;7,COUNTIF($H$2:H85,H85)&lt;13),J85,"")</f>
        <v/>
      </c>
    </row>
    <row r="86" spans="1:12" x14ac:dyDescent="0.25">
      <c r="A86" s="7">
        <v>85</v>
      </c>
      <c r="B86" s="5">
        <v>1.3786574074074074E-2</v>
      </c>
      <c r="C86" s="10">
        <v>395</v>
      </c>
      <c r="D86" s="6" t="str">
        <f>_xlfn.IFNA(VLOOKUP(C86,'Team Rosters'!$A:$F,2,FALSE),"")</f>
        <v>Galen</v>
      </c>
      <c r="E86" s="6" t="str">
        <f>_xlfn.IFNA(VLOOKUP(C86,'Team Rosters'!$A:$F,3,FALSE),"")</f>
        <v>Telley</v>
      </c>
      <c r="F86" s="6">
        <f>_xlfn.IFNA(VLOOKUP(C86,'Team Rosters'!$A:$F,4,FALSE),"")</f>
        <v>6</v>
      </c>
      <c r="G86" s="6" t="str">
        <f>_xlfn.IFNA(VLOOKUP(C86,'Team Rosters'!$A:$F,5,FALSE),"")</f>
        <v>Male</v>
      </c>
      <c r="H86" s="6" t="str">
        <f>_xlfn.IFNA(VLOOKUP(C86,'Team Rosters'!$A:$F,6,FALSE),"")</f>
        <v>Summit</v>
      </c>
      <c r="I86" s="6" t="str">
        <f>IF(H86="","",IF(COUNTIF($H$2:H86,H86)&lt;8,"Varsity",IF(AND(COUNTIF($H$2:H86,H86)&gt;7,COUNTIF($H$2:H86,H86)&lt;15),"JV","")))</f>
        <v/>
      </c>
      <c r="J86" s="6" t="str">
        <f>IF(I86="Varsity",COUNTIF($I$2:I86,"Varsity"),IF(I86="JV",COUNTIF($I$2:I86,"JV"),""))</f>
        <v/>
      </c>
      <c r="K86" s="6" t="str">
        <f>IF(COUNTIF($H$2:H86,H86)&lt;6,J86,"")</f>
        <v/>
      </c>
      <c r="L86" s="6" t="str">
        <f>IF(AND(COUNTIF($H$2:H86,H86)&gt;7,COUNTIF($H$2:H86,H86)&lt;13),J86,"")</f>
        <v/>
      </c>
    </row>
    <row r="87" spans="1:12" x14ac:dyDescent="0.25">
      <c r="A87" s="7">
        <v>86</v>
      </c>
      <c r="B87" s="5">
        <v>1.4123148148148149E-2</v>
      </c>
      <c r="C87" s="10">
        <v>484</v>
      </c>
      <c r="D87" s="6" t="str">
        <f>_xlfn.IFNA(VLOOKUP(C87,'Team Rosters'!$A:$F,2,FALSE),"")</f>
        <v>Brayden</v>
      </c>
      <c r="E87" s="6" t="str">
        <f>_xlfn.IFNA(VLOOKUP(C87,'Team Rosters'!$A:$F,3,FALSE),"")</f>
        <v>Waldo</v>
      </c>
      <c r="F87" s="6">
        <f>_xlfn.IFNA(VLOOKUP(C87,'Team Rosters'!$A:$F,4,FALSE),"")</f>
        <v>7</v>
      </c>
      <c r="G87" s="6" t="str">
        <f>_xlfn.IFNA(VLOOKUP(C87,'Team Rosters'!$A:$F,5,FALSE),"")</f>
        <v>Male</v>
      </c>
      <c r="H87" s="6" t="str">
        <f>_xlfn.IFNA(VLOOKUP(C87,'Team Rosters'!$A:$F,6,FALSE),"")</f>
        <v>Woodside</v>
      </c>
      <c r="I87" s="6" t="str">
        <f>IF(H87="","",IF(COUNTIF($H$2:H87,H87)&lt;8,"Varsity",IF(AND(COUNTIF($H$2:H87,H87)&gt;7,COUNTIF($H$2:H87,H87)&lt;15),"JV","")))</f>
        <v/>
      </c>
      <c r="J87" s="6" t="str">
        <f>IF(I87="Varsity",COUNTIF($I$2:I87,"Varsity"),IF(I87="JV",COUNTIF($I$2:I87,"JV"),""))</f>
        <v/>
      </c>
      <c r="K87" s="6" t="str">
        <f>IF(COUNTIF($H$2:H87,H87)&lt;6,J87,"")</f>
        <v/>
      </c>
      <c r="L87" s="6" t="str">
        <f>IF(AND(COUNTIF($H$2:H87,H87)&gt;7,COUNTIF($H$2:H87,H87)&lt;13),J87,"")</f>
        <v/>
      </c>
    </row>
    <row r="88" spans="1:12" x14ac:dyDescent="0.25">
      <c r="A88" s="7">
        <v>87</v>
      </c>
      <c r="B88" s="5">
        <v>1.4649421296296296E-2</v>
      </c>
      <c r="C88" s="10">
        <v>34</v>
      </c>
      <c r="D88" s="6" t="str">
        <f>_xlfn.IFNA(VLOOKUP(C88,'Team Rosters'!$A:$F,2,FALSE),"")</f>
        <v>Rafael</v>
      </c>
      <c r="E88" s="6" t="str">
        <f>_xlfn.IFNA(VLOOKUP(C88,'Team Rosters'!$A:$F,3,FALSE),"")</f>
        <v>Cucueco</v>
      </c>
      <c r="F88" s="6">
        <f>_xlfn.IFNA(VLOOKUP(C88,'Team Rosters'!$A:$F,4,FALSE),"")</f>
        <v>8</v>
      </c>
      <c r="G88" s="6" t="str">
        <f>_xlfn.IFNA(VLOOKUP(C88,'Team Rosters'!$A:$F,5,FALSE),"")</f>
        <v>Male</v>
      </c>
      <c r="H88" s="6" t="str">
        <f>_xlfn.IFNA(VLOOKUP(C88,'Team Rosters'!$A:$F,6,FALSE),"")</f>
        <v>SCSJ</v>
      </c>
      <c r="I88" s="6" t="str">
        <f>IF(H88="","",IF(COUNTIF($H$2:H88,H88)&lt;8,"Varsity",IF(AND(COUNTIF($H$2:H88,H88)&gt;7,COUNTIF($H$2:H88,H88)&lt;15),"JV","")))</f>
        <v/>
      </c>
      <c r="J88" s="6" t="str">
        <f>IF(I88="Varsity",COUNTIF($I$2:I88,"Varsity"),IF(I88="JV",COUNTIF($I$2:I88,"JV"),""))</f>
        <v/>
      </c>
      <c r="K88" s="6" t="str">
        <f>IF(COUNTIF($H$2:H88,H88)&lt;6,J88,"")</f>
        <v/>
      </c>
      <c r="L88" s="6" t="str">
        <f>IF(AND(COUNTIF($H$2:H88,H88)&gt;7,COUNTIF($H$2:H88,H88)&lt;13),J88,"")</f>
        <v/>
      </c>
    </row>
    <row r="89" spans="1:12" x14ac:dyDescent="0.25">
      <c r="A89" s="7">
        <v>88</v>
      </c>
      <c r="B89" s="5">
        <v>1.5072222222222223E-2</v>
      </c>
      <c r="C89" s="10">
        <v>458</v>
      </c>
      <c r="D89" s="6" t="str">
        <f>_xlfn.IFNA(VLOOKUP(C89,'Team Rosters'!$A:$F,2,FALSE),"")</f>
        <v>Sam</v>
      </c>
      <c r="E89" s="6" t="str">
        <f>_xlfn.IFNA(VLOOKUP(C89,'Team Rosters'!$A:$F,3,FALSE),"")</f>
        <v>Larkey</v>
      </c>
      <c r="F89" s="6">
        <f>_xlfn.IFNA(VLOOKUP(C89,'Team Rosters'!$A:$F,4,FALSE),"")</f>
        <v>6</v>
      </c>
      <c r="G89" s="6" t="str">
        <f>_xlfn.IFNA(VLOOKUP(C89,'Team Rosters'!$A:$F,5,FALSE),"")</f>
        <v>Male</v>
      </c>
      <c r="H89" s="6" t="str">
        <f>_xlfn.IFNA(VLOOKUP(C89,'Team Rosters'!$A:$F,6,FALSE),"")</f>
        <v>Woodside</v>
      </c>
      <c r="I89" s="6" t="str">
        <f>IF(H89="","",IF(COUNTIF($H$2:H89,H89)&lt;8,"Varsity",IF(AND(COUNTIF($H$2:H89,H89)&gt;7,COUNTIF($H$2:H89,H89)&lt;15),"JV","")))</f>
        <v/>
      </c>
      <c r="J89" s="6" t="str">
        <f>IF(I89="Varsity",COUNTIF($I$2:I89,"Varsity"),IF(I89="JV",COUNTIF($I$2:I89,"JV"),""))</f>
        <v/>
      </c>
      <c r="K89" s="6" t="str">
        <f>IF(COUNTIF($H$2:H89,H89)&lt;6,J89,"")</f>
        <v/>
      </c>
      <c r="L89" s="6" t="str">
        <f>IF(AND(COUNTIF($H$2:H89,H89)&gt;7,COUNTIF($H$2:H89,H89)&lt;13),J89,"")</f>
        <v/>
      </c>
    </row>
    <row r="90" spans="1:12" x14ac:dyDescent="0.25">
      <c r="A90" s="7">
        <v>89</v>
      </c>
      <c r="B90" s="5">
        <v>1.5121875E-2</v>
      </c>
      <c r="C90" s="10">
        <v>391</v>
      </c>
      <c r="D90" s="6" t="str">
        <f>_xlfn.IFNA(VLOOKUP(C90,'Team Rosters'!$A:$F,2,FALSE),"")</f>
        <v>Jacob</v>
      </c>
      <c r="E90" s="6" t="str">
        <f>_xlfn.IFNA(VLOOKUP(C90,'Team Rosters'!$A:$F,3,FALSE),"")</f>
        <v>Rademaker</v>
      </c>
      <c r="F90" s="6">
        <f>_xlfn.IFNA(VLOOKUP(C90,'Team Rosters'!$A:$F,4,FALSE),"")</f>
        <v>6</v>
      </c>
      <c r="G90" s="6" t="str">
        <f>_xlfn.IFNA(VLOOKUP(C90,'Team Rosters'!$A:$F,5,FALSE),"")</f>
        <v>Male</v>
      </c>
      <c r="H90" s="6" t="str">
        <f>_xlfn.IFNA(VLOOKUP(C90,'Team Rosters'!$A:$F,6,FALSE),"")</f>
        <v>Summit</v>
      </c>
      <c r="I90" s="6" t="str">
        <f>IF(H90="","",IF(COUNTIF($H$2:H90,H90)&lt;8,"Varsity",IF(AND(COUNTIF($H$2:H90,H90)&gt;7,COUNTIF($H$2:H90,H90)&lt;15),"JV","")))</f>
        <v/>
      </c>
      <c r="J90" s="6" t="str">
        <f>IF(I90="Varsity",COUNTIF($I$2:I90,"Varsity"),IF(I90="JV",COUNTIF($I$2:I90,"JV"),""))</f>
        <v/>
      </c>
      <c r="K90" s="6" t="str">
        <f>IF(COUNTIF($H$2:H90,H90)&lt;6,J90,"")</f>
        <v/>
      </c>
      <c r="L90" s="6" t="str">
        <f>IF(AND(COUNTIF($H$2:H90,H90)&gt;7,COUNTIF($H$2:H90,H90)&lt;13),J90,"")</f>
        <v/>
      </c>
    </row>
    <row r="91" spans="1:12" x14ac:dyDescent="0.25">
      <c r="A91" s="7">
        <v>90</v>
      </c>
      <c r="B91" s="5">
        <v>1.5133564814814813E-2</v>
      </c>
      <c r="C91" s="10">
        <v>450</v>
      </c>
      <c r="D91" s="6" t="str">
        <f>_xlfn.IFNA(VLOOKUP(C91,'Team Rosters'!$A:$F,2,FALSE),"")</f>
        <v>Luke</v>
      </c>
      <c r="E91" s="6" t="str">
        <f>_xlfn.IFNA(VLOOKUP(C91,'Team Rosters'!$A:$F,3,FALSE),"")</f>
        <v>Gilmer</v>
      </c>
      <c r="F91" s="6">
        <f>_xlfn.IFNA(VLOOKUP(C91,'Team Rosters'!$A:$F,4,FALSE),"")</f>
        <v>7</v>
      </c>
      <c r="G91" s="6" t="str">
        <f>_xlfn.IFNA(VLOOKUP(C91,'Team Rosters'!$A:$F,5,FALSE),"")</f>
        <v>Male</v>
      </c>
      <c r="H91" s="6" t="str">
        <f>_xlfn.IFNA(VLOOKUP(C91,'Team Rosters'!$A:$F,6,FALSE),"")</f>
        <v>Woodside</v>
      </c>
      <c r="I91" s="6" t="str">
        <f>IF(H91="","",IF(COUNTIF($H$2:H91,H91)&lt;8,"Varsity",IF(AND(COUNTIF($H$2:H91,H91)&gt;7,COUNTIF($H$2:H91,H91)&lt;15),"JV","")))</f>
        <v/>
      </c>
      <c r="J91" s="6" t="str">
        <f>IF(I91="Varsity",COUNTIF($I$2:I91,"Varsity"),IF(I91="JV",COUNTIF($I$2:I91,"JV"),""))</f>
        <v/>
      </c>
      <c r="K91" s="6" t="str">
        <f>IF(COUNTIF($H$2:H91,H91)&lt;6,J91,"")</f>
        <v/>
      </c>
      <c r="L91" s="6" t="str">
        <f>IF(AND(COUNTIF($H$2:H91,H91)&gt;7,COUNTIF($H$2:H91,H91)&lt;13),J91,"")</f>
        <v/>
      </c>
    </row>
    <row r="92" spans="1:12" x14ac:dyDescent="0.25">
      <c r="A92" s="7">
        <v>91</v>
      </c>
      <c r="B92" s="5">
        <v>1.5267708333333336E-2</v>
      </c>
      <c r="C92" s="10">
        <v>394</v>
      </c>
      <c r="D92" s="6" t="str">
        <f>_xlfn.IFNA(VLOOKUP(C92,'Team Rosters'!$A:$F,2,FALSE),"")</f>
        <v>Cobi</v>
      </c>
      <c r="E92" s="6" t="str">
        <f>_xlfn.IFNA(VLOOKUP(C92,'Team Rosters'!$A:$F,3,FALSE),"")</f>
        <v>Snell</v>
      </c>
      <c r="F92" s="6">
        <f>_xlfn.IFNA(VLOOKUP(C92,'Team Rosters'!$A:$F,4,FALSE),"")</f>
        <v>6</v>
      </c>
      <c r="G92" s="6" t="str">
        <f>_xlfn.IFNA(VLOOKUP(C92,'Team Rosters'!$A:$F,5,FALSE),"")</f>
        <v>Male</v>
      </c>
      <c r="H92" s="6" t="str">
        <f>_xlfn.IFNA(VLOOKUP(C92,'Team Rosters'!$A:$F,6,FALSE),"")</f>
        <v>Summit</v>
      </c>
      <c r="I92" s="6" t="str">
        <f>IF(H92="","",IF(COUNTIF($H$2:H92,H92)&lt;8,"Varsity",IF(AND(COUNTIF($H$2:H92,H92)&gt;7,COUNTIF($H$2:H92,H92)&lt;15),"JV","")))</f>
        <v/>
      </c>
      <c r="J92" s="6" t="str">
        <f>IF(I92="Varsity",COUNTIF($I$2:I92,"Varsity"),IF(I92="JV",COUNTIF($I$2:I92,"JV"),""))</f>
        <v/>
      </c>
      <c r="K92" s="6" t="str">
        <f>IF(COUNTIF($H$2:H92,H92)&lt;6,J92,"")</f>
        <v/>
      </c>
      <c r="L92" s="6" t="str">
        <f>IF(AND(COUNTIF($H$2:H92,H92)&gt;7,COUNTIF($H$2:H92,H92)&lt;13),J92,"")</f>
        <v/>
      </c>
    </row>
    <row r="93" spans="1:12" x14ac:dyDescent="0.25">
      <c r="A93" s="7">
        <v>92</v>
      </c>
      <c r="B93" s="5">
        <v>1.5985300925925924E-2</v>
      </c>
      <c r="C93" s="10">
        <v>469</v>
      </c>
      <c r="D93" s="6" t="str">
        <f>_xlfn.IFNA(VLOOKUP(C93,'Team Rosters'!$A:$F,2,FALSE),"")</f>
        <v>Jacob</v>
      </c>
      <c r="E93" s="6" t="str">
        <f>_xlfn.IFNA(VLOOKUP(C93,'Team Rosters'!$A:$F,3,FALSE),"")</f>
        <v>Musch</v>
      </c>
      <c r="F93" s="6">
        <f>_xlfn.IFNA(VLOOKUP(C93,'Team Rosters'!$A:$F,4,FALSE),"")</f>
        <v>6</v>
      </c>
      <c r="G93" s="6" t="str">
        <f>_xlfn.IFNA(VLOOKUP(C93,'Team Rosters'!$A:$F,5,FALSE),"")</f>
        <v>Male</v>
      </c>
      <c r="H93" s="6" t="str">
        <f>_xlfn.IFNA(VLOOKUP(C93,'Team Rosters'!$A:$F,6,FALSE),"")</f>
        <v>Woodside</v>
      </c>
      <c r="I93" s="6" t="str">
        <f>IF(H93="","",IF(COUNTIF($H$2:H93,H93)&lt;8,"Varsity",IF(AND(COUNTIF($H$2:H93,H93)&gt;7,COUNTIF($H$2:H93,H93)&lt;15),"JV","")))</f>
        <v/>
      </c>
      <c r="J93" s="6" t="str">
        <f>IF(I93="Varsity",COUNTIF($I$2:I93,"Varsity"),IF(I93="JV",COUNTIF($I$2:I93,"JV"),""))</f>
        <v/>
      </c>
      <c r="K93" s="6" t="str">
        <f>IF(COUNTIF($H$2:H93,H93)&lt;6,J93,"")</f>
        <v/>
      </c>
      <c r="L93" s="6" t="str">
        <f>IF(AND(COUNTIF($H$2:H93,H93)&gt;7,COUNTIF($H$2:H93,H93)&lt;13),J93,"")</f>
        <v/>
      </c>
    </row>
    <row r="94" spans="1:12" x14ac:dyDescent="0.25">
      <c r="A94" s="7">
        <v>93</v>
      </c>
      <c r="B94" s="5">
        <v>1.6452199074074074E-2</v>
      </c>
      <c r="C94" s="10">
        <v>28</v>
      </c>
      <c r="D94" s="6" t="str">
        <f>_xlfn.IFNA(VLOOKUP(C94,'Team Rosters'!$A:$F,2,FALSE),"")</f>
        <v>Derek</v>
      </c>
      <c r="E94" s="6" t="str">
        <f>_xlfn.IFNA(VLOOKUP(C94,'Team Rosters'!$A:$F,3,FALSE),"")</f>
        <v>Brumbaugh</v>
      </c>
      <c r="F94" s="6">
        <f>_xlfn.IFNA(VLOOKUP(C94,'Team Rosters'!$A:$F,4,FALSE),"")</f>
        <v>5</v>
      </c>
      <c r="G94" s="6" t="str">
        <f>_xlfn.IFNA(VLOOKUP(C94,'Team Rosters'!$A:$F,5,FALSE),"")</f>
        <v>Male</v>
      </c>
      <c r="H94" s="6" t="str">
        <f>_xlfn.IFNA(VLOOKUP(C94,'Team Rosters'!$A:$F,6,FALSE),"")</f>
        <v>SCSJ</v>
      </c>
      <c r="I94" s="6" t="str">
        <f>IF(H94="","",IF(COUNTIF($H$2:H94,H94)&lt;8,"Varsity",IF(AND(COUNTIF($H$2:H94,H94)&gt;7,COUNTIF($H$2:H94,H94)&lt;15),"JV","")))</f>
        <v/>
      </c>
      <c r="J94" s="6" t="str">
        <f>IF(I94="Varsity",COUNTIF($I$2:I94,"Varsity"),IF(I94="JV",COUNTIF($I$2:I94,"JV"),""))</f>
        <v/>
      </c>
      <c r="K94" s="6" t="str">
        <f>IF(COUNTIF($H$2:H94,H94)&lt;6,J94,"")</f>
        <v/>
      </c>
      <c r="L94" s="6" t="str">
        <f>IF(AND(COUNTIF($H$2:H94,H94)&gt;7,COUNTIF($H$2:H94,H94)&lt;13),J94,"")</f>
        <v/>
      </c>
    </row>
    <row r="95" spans="1:12" x14ac:dyDescent="0.25">
      <c r="A95" s="7">
        <v>94</v>
      </c>
      <c r="B95" s="5">
        <v>1.6681712962962964E-2</v>
      </c>
      <c r="C95" s="10">
        <v>444</v>
      </c>
      <c r="D95" s="6" t="str">
        <f>_xlfn.IFNA(VLOOKUP(C95,'Team Rosters'!$A:$F,2,FALSE),"")</f>
        <v>Connor</v>
      </c>
      <c r="E95" s="6" t="str">
        <f>_xlfn.IFNA(VLOOKUP(C95,'Team Rosters'!$A:$F,3,FALSE),"")</f>
        <v>Clegg</v>
      </c>
      <c r="F95" s="6">
        <f>_xlfn.IFNA(VLOOKUP(C95,'Team Rosters'!$A:$F,4,FALSE),"")</f>
        <v>8</v>
      </c>
      <c r="G95" s="6" t="str">
        <f>_xlfn.IFNA(VLOOKUP(C95,'Team Rosters'!$A:$F,5,FALSE),"")</f>
        <v>Male</v>
      </c>
      <c r="H95" s="6" t="str">
        <f>_xlfn.IFNA(VLOOKUP(C95,'Team Rosters'!$A:$F,6,FALSE),"")</f>
        <v>Woodside</v>
      </c>
      <c r="I95" s="6" t="str">
        <f>IF(H95="","",IF(COUNTIF($H$2:H95,H95)&lt;8,"Varsity",IF(AND(COUNTIF($H$2:H95,H95)&gt;7,COUNTIF($H$2:H95,H95)&lt;15),"JV","")))</f>
        <v/>
      </c>
      <c r="J95" s="6" t="str">
        <f>IF(I95="Varsity",COUNTIF($I$2:I95,"Varsity"),IF(I95="JV",COUNTIF($I$2:I95,"JV"),""))</f>
        <v/>
      </c>
      <c r="K95" s="6" t="str">
        <f>IF(COUNTIF($H$2:H95,H95)&lt;6,J95,"")</f>
        <v/>
      </c>
      <c r="L95" s="6" t="str">
        <f>IF(AND(COUNTIF($H$2:H95,H95)&gt;7,COUNTIF($H$2:H95,H95)&lt;13),J95,"")</f>
        <v/>
      </c>
    </row>
    <row r="96" spans="1:12" x14ac:dyDescent="0.25">
      <c r="A96" s="7">
        <v>95</v>
      </c>
      <c r="B96" s="5">
        <v>1.6960185185185186E-2</v>
      </c>
      <c r="C96" s="10">
        <v>363</v>
      </c>
      <c r="D96" s="6" t="str">
        <f>_xlfn.IFNA(VLOOKUP(C96,'Team Rosters'!$A:$F,2,FALSE),"")</f>
        <v>Thomas</v>
      </c>
      <c r="E96" s="6" t="str">
        <f>_xlfn.IFNA(VLOOKUP(C96,'Team Rosters'!$A:$F,3,FALSE),"")</f>
        <v>Bay</v>
      </c>
      <c r="F96" s="6">
        <f>_xlfn.IFNA(VLOOKUP(C96,'Team Rosters'!$A:$F,4,FALSE),"")</f>
        <v>7</v>
      </c>
      <c r="G96" s="6" t="str">
        <f>_xlfn.IFNA(VLOOKUP(C96,'Team Rosters'!$A:$F,5,FALSE),"")</f>
        <v>Male</v>
      </c>
      <c r="H96" s="6" t="str">
        <f>_xlfn.IFNA(VLOOKUP(C96,'Team Rosters'!$A:$F,6,FALSE),"")</f>
        <v>Summit</v>
      </c>
      <c r="I96" s="6" t="str">
        <f>IF(H96="","",IF(COUNTIF($H$2:H96,H96)&lt;8,"Varsity",IF(AND(COUNTIF($H$2:H96,H96)&gt;7,COUNTIF($H$2:H96,H96)&lt;15),"JV","")))</f>
        <v/>
      </c>
      <c r="J96" s="6" t="str">
        <f>IF(I96="Varsity",COUNTIF($I$2:I96,"Varsity"),IF(I96="JV",COUNTIF($I$2:I96,"JV"),""))</f>
        <v/>
      </c>
      <c r="K96" s="6" t="str">
        <f>IF(COUNTIF($H$2:H96,H96)&lt;6,J96,"")</f>
        <v/>
      </c>
      <c r="L96" s="6" t="str">
        <f>IF(AND(COUNTIF($H$2:H96,H96)&gt;7,COUNTIF($H$2:H96,H96)&lt;13),J96,"")</f>
        <v/>
      </c>
    </row>
    <row r="97" spans="1:12" x14ac:dyDescent="0.25">
      <c r="A97" s="7">
        <v>96</v>
      </c>
      <c r="B97" s="5">
        <v>1.7013194444444445E-2</v>
      </c>
      <c r="C97" s="10">
        <v>474</v>
      </c>
      <c r="D97" s="6" t="str">
        <f>_xlfn.IFNA(VLOOKUP(C97,'Team Rosters'!$A:$F,2,FALSE),"")</f>
        <v xml:space="preserve">Alex </v>
      </c>
      <c r="E97" s="6" t="str">
        <f>_xlfn.IFNA(VLOOKUP(C97,'Team Rosters'!$A:$F,3,FALSE),"")</f>
        <v>Sandefur</v>
      </c>
      <c r="F97" s="6">
        <f>_xlfn.IFNA(VLOOKUP(C97,'Team Rosters'!$A:$F,4,FALSE),"")</f>
        <v>6</v>
      </c>
      <c r="G97" s="6" t="str">
        <f>_xlfn.IFNA(VLOOKUP(C97,'Team Rosters'!$A:$F,5,FALSE),"")</f>
        <v>Male</v>
      </c>
      <c r="H97" s="6" t="str">
        <f>_xlfn.IFNA(VLOOKUP(C97,'Team Rosters'!$A:$F,6,FALSE),"")</f>
        <v>Woodside</v>
      </c>
      <c r="I97" s="6" t="str">
        <f>IF(H97="","",IF(COUNTIF($H$2:H97,H97)&lt;8,"Varsity",IF(AND(COUNTIF($H$2:H97,H97)&gt;7,COUNTIF($H$2:H97,H97)&lt;15),"JV","")))</f>
        <v/>
      </c>
      <c r="J97" s="6" t="str">
        <f>IF(I97="Varsity",COUNTIF($I$2:I97,"Varsity"),IF(I97="JV",COUNTIF($I$2:I97,"JV"),""))</f>
        <v/>
      </c>
      <c r="K97" s="6" t="str">
        <f>IF(COUNTIF($H$2:H97,H97)&lt;6,J97,"")</f>
        <v/>
      </c>
      <c r="L97" s="6" t="str">
        <f>IF(AND(COUNTIF($H$2:H97,H97)&gt;7,COUNTIF($H$2:H97,H97)&lt;13),J97,"")</f>
        <v/>
      </c>
    </row>
    <row r="98" spans="1:12" x14ac:dyDescent="0.25">
      <c r="A98" s="7">
        <v>97</v>
      </c>
      <c r="B98" s="5">
        <v>1.7719791666666668E-2</v>
      </c>
      <c r="C98" s="10">
        <v>37</v>
      </c>
      <c r="D98" s="6" t="str">
        <f>_xlfn.IFNA(VLOOKUP(C98,'Team Rosters'!$A:$F,2,FALSE),"")</f>
        <v>Alek</v>
      </c>
      <c r="E98" s="6" t="str">
        <f>_xlfn.IFNA(VLOOKUP(C98,'Team Rosters'!$A:$F,3,FALSE),"")</f>
        <v>Gensic</v>
      </c>
      <c r="F98" s="6">
        <f>_xlfn.IFNA(VLOOKUP(C98,'Team Rosters'!$A:$F,4,FALSE),"")</f>
        <v>8</v>
      </c>
      <c r="G98" s="6" t="str">
        <f>_xlfn.IFNA(VLOOKUP(C98,'Team Rosters'!$A:$F,5,FALSE),"")</f>
        <v>Male</v>
      </c>
      <c r="H98" s="6" t="str">
        <f>_xlfn.IFNA(VLOOKUP(C98,'Team Rosters'!$A:$F,6,FALSE),"")</f>
        <v>SCSJ</v>
      </c>
      <c r="I98" s="6" t="str">
        <f>IF(H98="","",IF(COUNTIF($H$2:H98,H98)&lt;8,"Varsity",IF(AND(COUNTIF($H$2:H98,H98)&gt;7,COUNTIF($H$2:H98,H98)&lt;15),"JV","")))</f>
        <v/>
      </c>
      <c r="J98" s="6" t="str">
        <f>IF(I98="Varsity",COUNTIF($I$2:I98,"Varsity"),IF(I98="JV",COUNTIF($I$2:I98,"JV"),""))</f>
        <v/>
      </c>
      <c r="K98" s="6" t="str">
        <f>IF(COUNTIF($H$2:H98,H98)&lt;6,J98,"")</f>
        <v/>
      </c>
      <c r="L98" s="6" t="str">
        <f>IF(AND(COUNTIF($H$2:H98,H98)&gt;7,COUNTIF($H$2:H98,H98)&lt;13),J98,"")</f>
        <v/>
      </c>
    </row>
    <row r="99" spans="1:12" x14ac:dyDescent="0.25">
      <c r="A99" s="7">
        <v>98</v>
      </c>
      <c r="B99" s="5"/>
      <c r="C99" s="10"/>
      <c r="D99" s="6" t="str">
        <f>_xlfn.IFNA(VLOOKUP(C99,'Team Rosters'!$A:$F,2,FALSE),"")</f>
        <v/>
      </c>
      <c r="E99" s="6" t="str">
        <f>_xlfn.IFNA(VLOOKUP(C99,'Team Rosters'!$A:$F,3,FALSE),"")</f>
        <v/>
      </c>
      <c r="F99" s="6" t="str">
        <f>_xlfn.IFNA(VLOOKUP(C99,'Team Rosters'!$A:$F,4,FALSE),"")</f>
        <v/>
      </c>
      <c r="G99" s="6" t="str">
        <f>_xlfn.IFNA(VLOOKUP(C99,'Team Rosters'!$A:$F,5,FALSE),"")</f>
        <v/>
      </c>
      <c r="H99" s="6" t="str">
        <f>_xlfn.IFNA(VLOOKUP(C99,'Team Rosters'!$A:$F,6,FALSE),"")</f>
        <v/>
      </c>
      <c r="I99" s="6" t="str">
        <f>IF(H99="","",IF(COUNTIF($H$2:H99,H99)&lt;8,"Varsity",IF(AND(COUNTIF($H$2:H99,H99)&gt;7,COUNTIF($H$2:H99,H99)&lt;15),"JV","")))</f>
        <v/>
      </c>
      <c r="J99" s="6" t="str">
        <f>IF(I99="Varsity",COUNTIF($I$2:I99,"Varsity"),IF(I99="JV",COUNTIF($I$2:I99,"JV"),""))</f>
        <v/>
      </c>
      <c r="K99" s="6" t="str">
        <f>IF(COUNTIF($H$2:H99,H99)&lt;6,J99,"")</f>
        <v/>
      </c>
      <c r="L99" s="6" t="str">
        <f>IF(AND(COUNTIF($H$2:H99,H99)&gt;7,COUNTIF($H$2:H99,H99)&lt;13),J99,"")</f>
        <v/>
      </c>
    </row>
    <row r="100" spans="1:12" x14ac:dyDescent="0.25">
      <c r="A100" s="7">
        <v>99</v>
      </c>
      <c r="B100" s="5"/>
      <c r="C100" s="10"/>
      <c r="D100" s="6" t="str">
        <f>_xlfn.IFNA(VLOOKUP(C100,'Team Rosters'!$A:$F,2,FALSE),"")</f>
        <v/>
      </c>
      <c r="E100" s="6" t="str">
        <f>_xlfn.IFNA(VLOOKUP(C100,'Team Rosters'!$A:$F,3,FALSE),"")</f>
        <v/>
      </c>
      <c r="F100" s="6" t="str">
        <f>_xlfn.IFNA(VLOOKUP(C100,'Team Rosters'!$A:$F,4,FALSE),"")</f>
        <v/>
      </c>
      <c r="G100" s="6" t="str">
        <f>_xlfn.IFNA(VLOOKUP(C100,'Team Rosters'!$A:$F,5,FALSE),"")</f>
        <v/>
      </c>
      <c r="H100" s="6" t="str">
        <f>_xlfn.IFNA(VLOOKUP(C100,'Team Rosters'!$A:$F,6,FALSE),"")</f>
        <v/>
      </c>
      <c r="I100" s="6" t="str">
        <f>IF(H100="","",IF(COUNTIF($H$2:H100,H100)&lt;8,"Varsity",IF(AND(COUNTIF($H$2:H100,H100)&gt;7,COUNTIF($H$2:H100,H100)&lt;15),"JV","")))</f>
        <v/>
      </c>
      <c r="J100" s="6" t="str">
        <f>IF(I100="Varsity",COUNTIF($I$2:I100,"Varsity"),IF(I100="JV",COUNTIF($I$2:I100,"JV"),""))</f>
        <v/>
      </c>
      <c r="K100" s="6" t="str">
        <f>IF(COUNTIF($H$2:H100,H100)&lt;6,J100,"")</f>
        <v/>
      </c>
      <c r="L100" s="6" t="str">
        <f>IF(AND(COUNTIF($H$2:H100,H100)&gt;7,COUNTIF($H$2:H100,H100)&lt;13),J100,"")</f>
        <v/>
      </c>
    </row>
    <row r="101" spans="1:12" x14ac:dyDescent="0.25">
      <c r="A101" s="7">
        <v>100</v>
      </c>
      <c r="B101" s="5"/>
      <c r="C101" s="10"/>
      <c r="D101" s="6" t="str">
        <f>_xlfn.IFNA(VLOOKUP(C101,'Team Rosters'!$A:$F,2,FALSE),"")</f>
        <v/>
      </c>
      <c r="E101" s="6" t="str">
        <f>_xlfn.IFNA(VLOOKUP(C101,'Team Rosters'!$A:$F,3,FALSE),"")</f>
        <v/>
      </c>
      <c r="F101" s="6" t="str">
        <f>_xlfn.IFNA(VLOOKUP(C101,'Team Rosters'!$A:$F,4,FALSE),"")</f>
        <v/>
      </c>
      <c r="G101" s="6" t="str">
        <f>_xlfn.IFNA(VLOOKUP(C101,'Team Rosters'!$A:$F,5,FALSE),"")</f>
        <v/>
      </c>
      <c r="H101" s="6" t="str">
        <f>_xlfn.IFNA(VLOOKUP(C101,'Team Rosters'!$A:$F,6,FALSE),"")</f>
        <v/>
      </c>
      <c r="I101" s="6" t="str">
        <f>IF(H101="","",IF(COUNTIF($H$2:H101,H101)&lt;8,"Varsity",IF(AND(COUNTIF($H$2:H101,H101)&gt;7,COUNTIF($H$2:H101,H101)&lt;15),"JV","")))</f>
        <v/>
      </c>
      <c r="J101" s="6" t="str">
        <f>IF(I101="Varsity",COUNTIF($I$2:I101,"Varsity"),IF(I101="JV",COUNTIF($I$2:I101,"JV"),""))</f>
        <v/>
      </c>
      <c r="K101" s="6" t="str">
        <f>IF(COUNTIF($H$2:H101,H101)&lt;6,J101,"")</f>
        <v/>
      </c>
      <c r="L101" s="6" t="str">
        <f>IF(AND(COUNTIF($H$2:H101,H101)&gt;7,COUNTIF($H$2:H101,H101)&lt;13),J101,"")</f>
        <v/>
      </c>
    </row>
    <row r="102" spans="1:12" x14ac:dyDescent="0.25">
      <c r="A102" s="7">
        <v>101</v>
      </c>
      <c r="B102" s="5"/>
      <c r="C102" s="10"/>
      <c r="D102" s="6" t="str">
        <f>_xlfn.IFNA(VLOOKUP(C102,'Team Rosters'!$A:$F,2,FALSE),"")</f>
        <v/>
      </c>
      <c r="E102" s="6" t="str">
        <f>_xlfn.IFNA(VLOOKUP(C102,'Team Rosters'!$A:$F,3,FALSE),"")</f>
        <v/>
      </c>
      <c r="F102" s="6" t="str">
        <f>_xlfn.IFNA(VLOOKUP(C102,'Team Rosters'!$A:$F,4,FALSE),"")</f>
        <v/>
      </c>
      <c r="G102" s="6" t="str">
        <f>_xlfn.IFNA(VLOOKUP(C102,'Team Rosters'!$A:$F,5,FALSE),"")</f>
        <v/>
      </c>
      <c r="H102" s="6" t="str">
        <f>_xlfn.IFNA(VLOOKUP(C102,'Team Rosters'!$A:$F,6,FALSE),"")</f>
        <v/>
      </c>
      <c r="I102" s="6" t="str">
        <f>IF(H102="","",IF(COUNTIF($H$2:H102,H102)&lt;8,"Varsity",IF(AND(COUNTIF($H$2:H102,H102)&gt;7,COUNTIF($H$2:H102,H102)&lt;15),"JV","")))</f>
        <v/>
      </c>
      <c r="J102" s="6" t="str">
        <f>IF(I102="Varsity",COUNTIF($I$2:I102,"Varsity"),IF(I102="JV",COUNTIF($I$2:I102,"JV"),""))</f>
        <v/>
      </c>
      <c r="K102" s="6" t="str">
        <f>IF(COUNTIF($H$2:H102,H102)&lt;6,J102,"")</f>
        <v/>
      </c>
      <c r="L102" s="6" t="str">
        <f>IF(AND(COUNTIF($H$2:H102,H102)&gt;7,COUNTIF($H$2:H102,H102)&lt;13),J102,"")</f>
        <v/>
      </c>
    </row>
    <row r="103" spans="1:12" x14ac:dyDescent="0.25">
      <c r="A103" s="7">
        <v>102</v>
      </c>
      <c r="B103" s="5"/>
      <c r="C103" s="10"/>
      <c r="D103" s="6" t="str">
        <f>_xlfn.IFNA(VLOOKUP(C103,'Team Rosters'!$A:$F,2,FALSE),"")</f>
        <v/>
      </c>
      <c r="E103" s="6" t="str">
        <f>_xlfn.IFNA(VLOOKUP(C103,'Team Rosters'!$A:$F,3,FALSE),"")</f>
        <v/>
      </c>
      <c r="F103" s="6" t="str">
        <f>_xlfn.IFNA(VLOOKUP(C103,'Team Rosters'!$A:$F,4,FALSE),"")</f>
        <v/>
      </c>
      <c r="G103" s="6" t="str">
        <f>_xlfn.IFNA(VLOOKUP(C103,'Team Rosters'!$A:$F,5,FALSE),"")</f>
        <v/>
      </c>
      <c r="H103" s="6" t="str">
        <f>_xlfn.IFNA(VLOOKUP(C103,'Team Rosters'!$A:$F,6,FALSE),"")</f>
        <v/>
      </c>
      <c r="I103" s="6" t="str">
        <f>IF(H103="","",IF(COUNTIF($H$2:H103,H103)&lt;8,"Varsity",IF(AND(COUNTIF($H$2:H103,H103)&gt;7,COUNTIF($H$2:H103,H103)&lt;15),"JV","")))</f>
        <v/>
      </c>
      <c r="J103" s="6" t="str">
        <f>IF(I103="Varsity",COUNTIF($I$2:I103,"Varsity"),IF(I103="JV",COUNTIF($I$2:I103,"JV"),""))</f>
        <v/>
      </c>
      <c r="K103" s="6" t="str">
        <f>IF(COUNTIF($H$2:H103,H103)&lt;6,J103,"")</f>
        <v/>
      </c>
      <c r="L103" s="6" t="str">
        <f>IF(AND(COUNTIF($H$2:H103,H103)&gt;7,COUNTIF($H$2:H103,H103)&lt;13),J103,"")</f>
        <v/>
      </c>
    </row>
    <row r="104" spans="1:12" x14ac:dyDescent="0.25">
      <c r="A104" s="7">
        <v>103</v>
      </c>
      <c r="B104" s="5"/>
      <c r="C104" s="10"/>
      <c r="D104" s="6" t="str">
        <f>_xlfn.IFNA(VLOOKUP(C104,'Team Rosters'!$A:$F,2,FALSE),"")</f>
        <v/>
      </c>
      <c r="E104" s="6" t="str">
        <f>_xlfn.IFNA(VLOOKUP(C104,'Team Rosters'!$A:$F,3,FALSE),"")</f>
        <v/>
      </c>
      <c r="F104" s="6" t="str">
        <f>_xlfn.IFNA(VLOOKUP(C104,'Team Rosters'!$A:$F,4,FALSE),"")</f>
        <v/>
      </c>
      <c r="G104" s="6" t="str">
        <f>_xlfn.IFNA(VLOOKUP(C104,'Team Rosters'!$A:$F,5,FALSE),"")</f>
        <v/>
      </c>
      <c r="H104" s="6" t="str">
        <f>_xlfn.IFNA(VLOOKUP(C104,'Team Rosters'!$A:$F,6,FALSE),"")</f>
        <v/>
      </c>
      <c r="I104" s="6" t="str">
        <f>IF(H104="","",IF(COUNTIF($H$2:H104,H104)&lt;8,"Varsity",IF(AND(COUNTIF($H$2:H104,H104)&gt;7,COUNTIF($H$2:H104,H104)&lt;15),"JV","")))</f>
        <v/>
      </c>
      <c r="J104" s="6" t="str">
        <f>IF(I104="Varsity",COUNTIF($I$2:I104,"Varsity"),IF(I104="JV",COUNTIF($I$2:I104,"JV"),""))</f>
        <v/>
      </c>
      <c r="K104" s="6" t="str">
        <f>IF(COUNTIF($H$2:H104,H104)&lt;6,J104,"")</f>
        <v/>
      </c>
      <c r="L104" s="6" t="str">
        <f>IF(AND(COUNTIF($H$2:H104,H104)&gt;7,COUNTIF($H$2:H104,H104)&lt;13),J104,"")</f>
        <v/>
      </c>
    </row>
    <row r="105" spans="1:12" x14ac:dyDescent="0.25">
      <c r="A105" s="7">
        <v>104</v>
      </c>
      <c r="B105" s="5"/>
      <c r="C105" s="10"/>
      <c r="D105" s="6" t="str">
        <f>_xlfn.IFNA(VLOOKUP(C105,'Team Rosters'!$A:$F,2,FALSE),"")</f>
        <v/>
      </c>
      <c r="E105" s="6" t="str">
        <f>_xlfn.IFNA(VLOOKUP(C105,'Team Rosters'!$A:$F,3,FALSE),"")</f>
        <v/>
      </c>
      <c r="F105" s="6" t="str">
        <f>_xlfn.IFNA(VLOOKUP(C105,'Team Rosters'!$A:$F,4,FALSE),"")</f>
        <v/>
      </c>
      <c r="G105" s="6" t="str">
        <f>_xlfn.IFNA(VLOOKUP(C105,'Team Rosters'!$A:$F,5,FALSE),"")</f>
        <v/>
      </c>
      <c r="H105" s="6" t="str">
        <f>_xlfn.IFNA(VLOOKUP(C105,'Team Rosters'!$A:$F,6,FALSE),"")</f>
        <v/>
      </c>
      <c r="I105" s="6" t="str">
        <f>IF(H105="","",IF(COUNTIF($H$2:H105,H105)&lt;8,"Varsity",IF(AND(COUNTIF($H$2:H105,H105)&gt;7,COUNTIF($H$2:H105,H105)&lt;15),"JV","")))</f>
        <v/>
      </c>
      <c r="J105" s="6" t="str">
        <f>IF(I105="Varsity",COUNTIF($I$2:I105,"Varsity"),IF(I105="JV",COUNTIF($I$2:I105,"JV"),""))</f>
        <v/>
      </c>
      <c r="K105" s="6" t="str">
        <f>IF(COUNTIF($H$2:H105,H105)&lt;6,J105,"")</f>
        <v/>
      </c>
      <c r="L105" s="6" t="str">
        <f>IF(AND(COUNTIF($H$2:H105,H105)&gt;7,COUNTIF($H$2:H105,H105)&lt;13),J105,"")</f>
        <v/>
      </c>
    </row>
    <row r="106" spans="1:12" x14ac:dyDescent="0.25">
      <c r="A106" s="7">
        <v>105</v>
      </c>
      <c r="B106" s="5"/>
      <c r="C106" s="10"/>
      <c r="D106" s="6" t="str">
        <f>_xlfn.IFNA(VLOOKUP(C106,'Team Rosters'!$A:$F,2,FALSE),"")</f>
        <v/>
      </c>
      <c r="E106" s="6" t="str">
        <f>_xlfn.IFNA(VLOOKUP(C106,'Team Rosters'!$A:$F,3,FALSE),"")</f>
        <v/>
      </c>
      <c r="F106" s="6" t="str">
        <f>_xlfn.IFNA(VLOOKUP(C106,'Team Rosters'!$A:$F,4,FALSE),"")</f>
        <v/>
      </c>
      <c r="G106" s="6" t="str">
        <f>_xlfn.IFNA(VLOOKUP(C106,'Team Rosters'!$A:$F,5,FALSE),"")</f>
        <v/>
      </c>
      <c r="H106" s="6" t="str">
        <f>_xlfn.IFNA(VLOOKUP(C106,'Team Rosters'!$A:$F,6,FALSE),"")</f>
        <v/>
      </c>
      <c r="I106" s="6" t="str">
        <f>IF(H106="","",IF(COUNTIF($H$2:H106,H106)&lt;8,"Varsity",IF(AND(COUNTIF($H$2:H106,H106)&gt;7,COUNTIF($H$2:H106,H106)&lt;15),"JV","")))</f>
        <v/>
      </c>
      <c r="J106" s="6" t="str">
        <f>IF(I106="Varsity",COUNTIF($I$2:I106,"Varsity"),IF(I106="JV",COUNTIF($I$2:I106,"JV"),""))</f>
        <v/>
      </c>
      <c r="K106" s="6" t="str">
        <f>IF(COUNTIF($H$2:H106,H106)&lt;6,J106,"")</f>
        <v/>
      </c>
      <c r="L106" s="6" t="str">
        <f>IF(AND(COUNTIF($H$2:H106,H106)&gt;7,COUNTIF($H$2:H106,H106)&lt;13),J106,"")</f>
        <v/>
      </c>
    </row>
    <row r="107" spans="1:12" x14ac:dyDescent="0.25">
      <c r="A107" s="7">
        <v>106</v>
      </c>
      <c r="B107" s="5"/>
      <c r="C107" s="10"/>
      <c r="D107" s="6" t="str">
        <f>_xlfn.IFNA(VLOOKUP(C107,'Team Rosters'!$A:$F,2,FALSE),"")</f>
        <v/>
      </c>
      <c r="E107" s="6" t="str">
        <f>_xlfn.IFNA(VLOOKUP(C107,'Team Rosters'!$A:$F,3,FALSE),"")</f>
        <v/>
      </c>
      <c r="F107" s="6" t="str">
        <f>_xlfn.IFNA(VLOOKUP(C107,'Team Rosters'!$A:$F,4,FALSE),"")</f>
        <v/>
      </c>
      <c r="G107" s="6" t="str">
        <f>_xlfn.IFNA(VLOOKUP(C107,'Team Rosters'!$A:$F,5,FALSE),"")</f>
        <v/>
      </c>
      <c r="H107" s="6" t="str">
        <f>_xlfn.IFNA(VLOOKUP(C107,'Team Rosters'!$A:$F,6,FALSE),"")</f>
        <v/>
      </c>
      <c r="I107" s="6" t="str">
        <f>IF(H107="","",IF(COUNTIF($H$2:H107,H107)&lt;8,"Varsity",IF(AND(COUNTIF($H$2:H107,H107)&gt;7,COUNTIF($H$2:H107,H107)&lt;15),"JV","")))</f>
        <v/>
      </c>
      <c r="J107" s="6" t="str">
        <f>IF(I107="Varsity",COUNTIF($I$2:I107,"Varsity"),IF(I107="JV",COUNTIF($I$2:I107,"JV"),""))</f>
        <v/>
      </c>
      <c r="K107" s="6" t="str">
        <f>IF(COUNTIF($H$2:H107,H107)&lt;6,J107,"")</f>
        <v/>
      </c>
      <c r="L107" s="6" t="str">
        <f>IF(AND(COUNTIF($H$2:H107,H107)&gt;7,COUNTIF($H$2:H107,H107)&lt;13),J107,"")</f>
        <v/>
      </c>
    </row>
    <row r="108" spans="1:12" x14ac:dyDescent="0.25">
      <c r="A108" s="7">
        <v>107</v>
      </c>
      <c r="B108" s="5"/>
      <c r="C108" s="10"/>
      <c r="D108" s="6" t="str">
        <f>_xlfn.IFNA(VLOOKUP(C108,'Team Rosters'!$A:$F,2,FALSE),"")</f>
        <v/>
      </c>
      <c r="E108" s="6" t="str">
        <f>_xlfn.IFNA(VLOOKUP(C108,'Team Rosters'!$A:$F,3,FALSE),"")</f>
        <v/>
      </c>
      <c r="F108" s="6" t="str">
        <f>_xlfn.IFNA(VLOOKUP(C108,'Team Rosters'!$A:$F,4,FALSE),"")</f>
        <v/>
      </c>
      <c r="G108" s="6" t="str">
        <f>_xlfn.IFNA(VLOOKUP(C108,'Team Rosters'!$A:$F,5,FALSE),"")</f>
        <v/>
      </c>
      <c r="H108" s="6" t="str">
        <f>_xlfn.IFNA(VLOOKUP(C108,'Team Rosters'!$A:$F,6,FALSE),"")</f>
        <v/>
      </c>
      <c r="I108" s="6" t="str">
        <f>IF(H108="","",IF(COUNTIF($H$2:H108,H108)&lt;8,"Varsity",IF(AND(COUNTIF($H$2:H108,H108)&gt;7,COUNTIF($H$2:H108,H108)&lt;15),"JV","")))</f>
        <v/>
      </c>
      <c r="J108" s="6" t="str">
        <f>IF(I108="Varsity",COUNTIF($I$2:I108,"Varsity"),IF(I108="JV",COUNTIF($I$2:I108,"JV"),""))</f>
        <v/>
      </c>
      <c r="K108" s="6" t="str">
        <f>IF(COUNTIF($H$2:H108,H108)&lt;6,J108,"")</f>
        <v/>
      </c>
      <c r="L108" s="6" t="str">
        <f>IF(AND(COUNTIF($H$2:H108,H108)&gt;7,COUNTIF($H$2:H108,H108)&lt;13),J108,"")</f>
        <v/>
      </c>
    </row>
    <row r="109" spans="1:12" x14ac:dyDescent="0.25">
      <c r="A109" s="7">
        <v>108</v>
      </c>
      <c r="B109" s="4"/>
      <c r="C109" s="10"/>
      <c r="D109" s="6" t="str">
        <f>_xlfn.IFNA(VLOOKUP(C109,'Team Rosters'!$A:$F,2,FALSE),"")</f>
        <v/>
      </c>
      <c r="E109" s="6" t="str">
        <f>_xlfn.IFNA(VLOOKUP(C109,'Team Rosters'!$A:$F,3,FALSE),"")</f>
        <v/>
      </c>
      <c r="F109" s="6" t="str">
        <f>_xlfn.IFNA(VLOOKUP(C109,'Team Rosters'!$A:$F,4,FALSE),"")</f>
        <v/>
      </c>
      <c r="G109" s="6" t="str">
        <f>_xlfn.IFNA(VLOOKUP(C109,'Team Rosters'!$A:$F,5,FALSE),"")</f>
        <v/>
      </c>
      <c r="H109" s="6" t="str">
        <f>_xlfn.IFNA(VLOOKUP(C109,'Team Rosters'!$A:$F,6,FALSE),"")</f>
        <v/>
      </c>
      <c r="I109" s="6" t="str">
        <f>IF(H109="","",IF(COUNTIF($H$2:H109,H109)&lt;8,"Varsity",IF(AND(COUNTIF($H$2:H109,H109)&gt;7,COUNTIF($H$2:H109,H109)&lt;15),"JV","")))</f>
        <v/>
      </c>
      <c r="J109" s="6" t="str">
        <f>IF(I109="Varsity",COUNTIF($I$2:I109,"Varsity"),IF(I109="JV",COUNTIF($I$2:I109,"JV"),""))</f>
        <v/>
      </c>
      <c r="K109" s="6" t="str">
        <f>IF(COUNTIF($H$2:H109,H109)&lt;6,J109,"")</f>
        <v/>
      </c>
      <c r="L109" s="6" t="str">
        <f>IF(AND(COUNTIF($H$2:H109,H109)&gt;7,COUNTIF($H$2:H109,H109)&lt;13),J109,"")</f>
        <v/>
      </c>
    </row>
    <row r="110" spans="1:12" x14ac:dyDescent="0.25">
      <c r="A110" s="7">
        <v>109</v>
      </c>
      <c r="B110" s="4"/>
      <c r="C110" s="10"/>
      <c r="D110" s="6" t="str">
        <f>_xlfn.IFNA(VLOOKUP(C110,'Team Rosters'!$A:$F,2,FALSE),"")</f>
        <v/>
      </c>
      <c r="E110" s="6" t="str">
        <f>_xlfn.IFNA(VLOOKUP(C110,'Team Rosters'!$A:$F,3,FALSE),"")</f>
        <v/>
      </c>
      <c r="F110" s="6" t="str">
        <f>_xlfn.IFNA(VLOOKUP(C110,'Team Rosters'!$A:$F,4,FALSE),"")</f>
        <v/>
      </c>
      <c r="G110" s="6" t="str">
        <f>_xlfn.IFNA(VLOOKUP(C110,'Team Rosters'!$A:$F,5,FALSE),"")</f>
        <v/>
      </c>
      <c r="H110" s="6" t="str">
        <f>_xlfn.IFNA(VLOOKUP(C110,'Team Rosters'!$A:$F,6,FALSE),"")</f>
        <v/>
      </c>
      <c r="I110" s="6" t="str">
        <f>IF(H110="","",IF(COUNTIF($H$2:H110,H110)&lt;8,"Varsity",IF(AND(COUNTIF($H$2:H110,H110)&gt;7,COUNTIF($H$2:H110,H110)&lt;15),"JV","")))</f>
        <v/>
      </c>
      <c r="J110" s="6" t="str">
        <f>IF(I110="Varsity",COUNTIF($I$2:I110,"Varsity"),IF(I110="JV",COUNTIF($I$2:I110,"JV"),""))</f>
        <v/>
      </c>
      <c r="K110" s="6" t="str">
        <f>IF(COUNTIF($H$2:H110,H110)&lt;6,J110,"")</f>
        <v/>
      </c>
      <c r="L110" s="6" t="str">
        <f>IF(AND(COUNTIF($H$2:H110,H110)&gt;7,COUNTIF($H$2:H110,H110)&lt;13),J110,"")</f>
        <v/>
      </c>
    </row>
    <row r="111" spans="1:12" x14ac:dyDescent="0.25">
      <c r="A111" s="7">
        <v>110</v>
      </c>
      <c r="B111" s="4"/>
      <c r="C111" s="10"/>
      <c r="D111" s="6" t="str">
        <f>_xlfn.IFNA(VLOOKUP(C111,'Team Rosters'!$A:$F,2,FALSE),"")</f>
        <v/>
      </c>
      <c r="E111" s="6" t="str">
        <f>_xlfn.IFNA(VLOOKUP(C111,'Team Rosters'!$A:$F,3,FALSE),"")</f>
        <v/>
      </c>
      <c r="F111" s="6" t="str">
        <f>_xlfn.IFNA(VLOOKUP(C111,'Team Rosters'!$A:$F,4,FALSE),"")</f>
        <v/>
      </c>
      <c r="G111" s="6" t="str">
        <f>_xlfn.IFNA(VLOOKUP(C111,'Team Rosters'!$A:$F,5,FALSE),"")</f>
        <v/>
      </c>
      <c r="H111" s="6" t="str">
        <f>_xlfn.IFNA(VLOOKUP(C111,'Team Rosters'!$A:$F,6,FALSE),"")</f>
        <v/>
      </c>
      <c r="I111" s="6" t="str">
        <f>IF(H111="","",IF(COUNTIF($H$2:H111,H111)&lt;8,"Varsity",IF(AND(COUNTIF($H$2:H111,H111)&gt;7,COUNTIF($H$2:H111,H111)&lt;15),"JV","")))</f>
        <v/>
      </c>
      <c r="J111" s="6" t="str">
        <f>IF(I111="Varsity",COUNTIF($I$2:I111,"Varsity"),IF(I111="JV",COUNTIF($I$2:I111,"JV"),""))</f>
        <v/>
      </c>
      <c r="K111" s="6" t="str">
        <f>IF(COUNTIF($H$2:H111,H111)&lt;6,J111,"")</f>
        <v/>
      </c>
      <c r="L111" s="6" t="str">
        <f>IF(AND(COUNTIF($H$2:H111,H111)&gt;7,COUNTIF($H$2:H111,H111)&lt;13),J111,"")</f>
        <v/>
      </c>
    </row>
    <row r="112" spans="1:12" x14ac:dyDescent="0.25">
      <c r="A112" s="7">
        <v>111</v>
      </c>
      <c r="B112" s="4"/>
      <c r="C112" s="10"/>
      <c r="D112" s="6" t="str">
        <f>_xlfn.IFNA(VLOOKUP(C112,'Team Rosters'!$A:$F,2,FALSE),"")</f>
        <v/>
      </c>
      <c r="E112" s="6" t="str">
        <f>_xlfn.IFNA(VLOOKUP(C112,'Team Rosters'!$A:$F,3,FALSE),"")</f>
        <v/>
      </c>
      <c r="F112" s="6" t="str">
        <f>_xlfn.IFNA(VLOOKUP(C112,'Team Rosters'!$A:$F,4,FALSE),"")</f>
        <v/>
      </c>
      <c r="G112" s="6" t="str">
        <f>_xlfn.IFNA(VLOOKUP(C112,'Team Rosters'!$A:$F,5,FALSE),"")</f>
        <v/>
      </c>
      <c r="H112" s="6" t="str">
        <f>_xlfn.IFNA(VLOOKUP(C112,'Team Rosters'!$A:$F,6,FALSE),"")</f>
        <v/>
      </c>
      <c r="I112" s="6" t="str">
        <f>IF(H112="","",IF(COUNTIF($H$2:H112,H112)&lt;8,"Varsity",IF(AND(COUNTIF($H$2:H112,H112)&gt;7,COUNTIF($H$2:H112,H112)&lt;15),"JV","")))</f>
        <v/>
      </c>
      <c r="J112" s="6" t="str">
        <f>IF(I112="Varsity",COUNTIF($I$2:I112,"Varsity"),IF(I112="JV",COUNTIF($I$2:I112,"JV"),""))</f>
        <v/>
      </c>
      <c r="K112" s="6" t="str">
        <f>IF(COUNTIF($H$2:H112,H112)&lt;6,J112,"")</f>
        <v/>
      </c>
      <c r="L112" s="6" t="str">
        <f>IF(AND(COUNTIF($H$2:H112,H112)&gt;7,COUNTIF($H$2:H112,H112)&lt;13),J112,"")</f>
        <v/>
      </c>
    </row>
    <row r="113" spans="1:12" x14ac:dyDescent="0.25">
      <c r="A113" s="7">
        <v>112</v>
      </c>
      <c r="B113" s="4"/>
      <c r="C113" s="10"/>
      <c r="D113" s="6" t="str">
        <f>_xlfn.IFNA(VLOOKUP(C113,'Team Rosters'!$A:$F,2,FALSE),"")</f>
        <v/>
      </c>
      <c r="E113" s="6" t="str">
        <f>_xlfn.IFNA(VLOOKUP(C113,'Team Rosters'!$A:$F,3,FALSE),"")</f>
        <v/>
      </c>
      <c r="F113" s="6" t="str">
        <f>_xlfn.IFNA(VLOOKUP(C113,'Team Rosters'!$A:$F,4,FALSE),"")</f>
        <v/>
      </c>
      <c r="G113" s="6" t="str">
        <f>_xlfn.IFNA(VLOOKUP(C113,'Team Rosters'!$A:$F,5,FALSE),"")</f>
        <v/>
      </c>
      <c r="H113" s="6" t="str">
        <f>_xlfn.IFNA(VLOOKUP(C113,'Team Rosters'!$A:$F,6,FALSE),"")</f>
        <v/>
      </c>
      <c r="I113" s="6" t="str">
        <f>IF(H113="","",IF(COUNTIF($H$2:H113,H113)&lt;8,"Varsity",IF(AND(COUNTIF($H$2:H113,H113)&gt;7,COUNTIF($H$2:H113,H113)&lt;15),"JV","")))</f>
        <v/>
      </c>
      <c r="J113" s="6" t="str">
        <f>IF(I113="Varsity",COUNTIF($I$2:I113,"Varsity"),IF(I113="JV",COUNTIF($I$2:I113,"JV"),""))</f>
        <v/>
      </c>
      <c r="K113" s="6" t="str">
        <f>IF(COUNTIF($H$2:H113,H113)&lt;6,J113,"")</f>
        <v/>
      </c>
      <c r="L113" s="6" t="str">
        <f>IF(AND(COUNTIF($H$2:H113,H113)&gt;7,COUNTIF($H$2:H113,H113)&lt;13),J113,"")</f>
        <v/>
      </c>
    </row>
    <row r="114" spans="1:12" x14ac:dyDescent="0.25">
      <c r="A114" s="7">
        <v>113</v>
      </c>
      <c r="B114" s="4"/>
      <c r="C114" s="10"/>
      <c r="D114" s="6" t="str">
        <f>_xlfn.IFNA(VLOOKUP(C114,'Team Rosters'!$A:$F,2,FALSE),"")</f>
        <v/>
      </c>
      <c r="E114" s="6" t="str">
        <f>_xlfn.IFNA(VLOOKUP(C114,'Team Rosters'!$A:$F,3,FALSE),"")</f>
        <v/>
      </c>
      <c r="F114" s="6" t="str">
        <f>_xlfn.IFNA(VLOOKUP(C114,'Team Rosters'!$A:$F,4,FALSE),"")</f>
        <v/>
      </c>
      <c r="G114" s="6" t="str">
        <f>_xlfn.IFNA(VLOOKUP(C114,'Team Rosters'!$A:$F,5,FALSE),"")</f>
        <v/>
      </c>
      <c r="H114" s="6" t="str">
        <f>_xlfn.IFNA(VLOOKUP(C114,'Team Rosters'!$A:$F,6,FALSE),"")</f>
        <v/>
      </c>
      <c r="I114" s="6" t="str">
        <f>IF(H114="","",IF(COUNTIF($H$2:H114,H114)&lt;8,"Varsity",IF(AND(COUNTIF($H$2:H114,H114)&gt;7,COUNTIF($H$2:H114,H114)&lt;15),"JV","")))</f>
        <v/>
      </c>
      <c r="J114" s="6" t="str">
        <f>IF(I114="Varsity",COUNTIF($I$2:I114,"Varsity"),IF(I114="JV",COUNTIF($I$2:I114,"JV"),""))</f>
        <v/>
      </c>
      <c r="K114" s="6" t="str">
        <f>IF(COUNTIF($H$2:H114,H114)&lt;6,J114,"")</f>
        <v/>
      </c>
      <c r="L114" s="6" t="str">
        <f>IF(AND(COUNTIF($H$2:H114,H114)&gt;7,COUNTIF($H$2:H114,H114)&lt;13),J114,"")</f>
        <v/>
      </c>
    </row>
    <row r="115" spans="1:12" x14ac:dyDescent="0.25">
      <c r="A115" s="7">
        <v>114</v>
      </c>
      <c r="B115" s="4"/>
      <c r="C115" s="10"/>
      <c r="D115" s="6" t="str">
        <f>_xlfn.IFNA(VLOOKUP(C115,'Team Rosters'!$A:$F,2,FALSE),"")</f>
        <v/>
      </c>
      <c r="E115" s="6" t="str">
        <f>_xlfn.IFNA(VLOOKUP(C115,'Team Rosters'!$A:$F,3,FALSE),"")</f>
        <v/>
      </c>
      <c r="F115" s="6" t="str">
        <f>_xlfn.IFNA(VLOOKUP(C115,'Team Rosters'!$A:$F,4,FALSE),"")</f>
        <v/>
      </c>
      <c r="G115" s="6" t="str">
        <f>_xlfn.IFNA(VLOOKUP(C115,'Team Rosters'!$A:$F,5,FALSE),"")</f>
        <v/>
      </c>
      <c r="H115" s="6" t="str">
        <f>_xlfn.IFNA(VLOOKUP(C115,'Team Rosters'!$A:$F,6,FALSE),"")</f>
        <v/>
      </c>
      <c r="I115" s="6" t="str">
        <f>IF(H115="","",IF(COUNTIF($H$2:H115,H115)&lt;8,"Varsity",IF(AND(COUNTIF($H$2:H115,H115)&gt;7,COUNTIF($H$2:H115,H115)&lt;15),"JV","")))</f>
        <v/>
      </c>
      <c r="J115" s="6" t="str">
        <f>IF(I115="Varsity",COUNTIF($I$2:I115,"Varsity"),IF(I115="JV",COUNTIF($I$2:I115,"JV"),""))</f>
        <v/>
      </c>
      <c r="K115" s="6" t="str">
        <f>IF(COUNTIF($H$2:H115,H115)&lt;6,J115,"")</f>
        <v/>
      </c>
      <c r="L115" s="6" t="str">
        <f>IF(AND(COUNTIF($H$2:H115,H115)&gt;7,COUNTIF($H$2:H115,H115)&lt;13),J115,"")</f>
        <v/>
      </c>
    </row>
    <row r="116" spans="1:12" x14ac:dyDescent="0.25">
      <c r="A116" s="7">
        <v>115</v>
      </c>
      <c r="B116" s="4"/>
      <c r="C116" s="10"/>
      <c r="D116" s="6" t="str">
        <f>_xlfn.IFNA(VLOOKUP(C116,'Team Rosters'!$A:$F,2,FALSE),"")</f>
        <v/>
      </c>
      <c r="E116" s="6" t="str">
        <f>_xlfn.IFNA(VLOOKUP(C116,'Team Rosters'!$A:$F,3,FALSE),"")</f>
        <v/>
      </c>
      <c r="F116" s="6" t="str">
        <f>_xlfn.IFNA(VLOOKUP(C116,'Team Rosters'!$A:$F,4,FALSE),"")</f>
        <v/>
      </c>
      <c r="G116" s="6" t="str">
        <f>_xlfn.IFNA(VLOOKUP(C116,'Team Rosters'!$A:$F,5,FALSE),"")</f>
        <v/>
      </c>
      <c r="H116" s="6" t="str">
        <f>_xlfn.IFNA(VLOOKUP(C116,'Team Rosters'!$A:$F,6,FALSE),"")</f>
        <v/>
      </c>
      <c r="I116" s="6" t="str">
        <f>IF(H116="","",IF(COUNTIF($H$2:H116,H116)&lt;8,"Varsity",IF(AND(COUNTIF($H$2:H116,H116)&gt;7,COUNTIF($H$2:H116,H116)&lt;15),"JV","")))</f>
        <v/>
      </c>
      <c r="J116" s="6" t="str">
        <f>IF(I116="Varsity",COUNTIF($I$2:I116,"Varsity"),IF(I116="JV",COUNTIF($I$2:I116,"JV"),""))</f>
        <v/>
      </c>
      <c r="K116" s="6" t="str">
        <f>IF(COUNTIF($H$2:H116,H116)&lt;6,J116,"")</f>
        <v/>
      </c>
      <c r="L116" s="6" t="str">
        <f>IF(AND(COUNTIF($H$2:H116,H116)&gt;7,COUNTIF($H$2:H116,H116)&lt;13),J116,"")</f>
        <v/>
      </c>
    </row>
    <row r="117" spans="1:12" x14ac:dyDescent="0.25">
      <c r="A117" s="7">
        <v>116</v>
      </c>
      <c r="B117" s="4"/>
      <c r="C117" s="10"/>
      <c r="D117" s="6" t="str">
        <f>_xlfn.IFNA(VLOOKUP(C117,'Team Rosters'!$A:$F,2,FALSE),"")</f>
        <v/>
      </c>
      <c r="E117" s="6" t="str">
        <f>_xlfn.IFNA(VLOOKUP(C117,'Team Rosters'!$A:$F,3,FALSE),"")</f>
        <v/>
      </c>
      <c r="F117" s="6" t="str">
        <f>_xlfn.IFNA(VLOOKUP(C117,'Team Rosters'!$A:$F,4,FALSE),"")</f>
        <v/>
      </c>
      <c r="G117" s="6" t="str">
        <f>_xlfn.IFNA(VLOOKUP(C117,'Team Rosters'!$A:$F,5,FALSE),"")</f>
        <v/>
      </c>
      <c r="H117" s="6" t="str">
        <f>_xlfn.IFNA(VLOOKUP(C117,'Team Rosters'!$A:$F,6,FALSE),"")</f>
        <v/>
      </c>
      <c r="I117" s="6" t="str">
        <f>IF(H117="","",IF(COUNTIF($H$2:H117,H117)&lt;8,"Varsity",IF(AND(COUNTIF($H$2:H117,H117)&gt;7,COUNTIF($H$2:H117,H117)&lt;15),"JV","")))</f>
        <v/>
      </c>
      <c r="J117" s="6" t="str">
        <f>IF(I117="Varsity",COUNTIF($I$2:I117,"Varsity"),IF(I117="JV",COUNTIF($I$2:I117,"JV"),""))</f>
        <v/>
      </c>
      <c r="K117" s="6" t="str">
        <f>IF(COUNTIF($H$2:H117,H117)&lt;6,J117,"")</f>
        <v/>
      </c>
      <c r="L117" s="6" t="str">
        <f>IF(AND(COUNTIF($H$2:H117,H117)&gt;7,COUNTIF($H$2:H117,H117)&lt;13),J117,"")</f>
        <v/>
      </c>
    </row>
    <row r="118" spans="1:12" x14ac:dyDescent="0.25">
      <c r="A118" s="7">
        <v>117</v>
      </c>
      <c r="B118" s="4"/>
      <c r="C118" s="10"/>
      <c r="D118" s="6" t="str">
        <f>_xlfn.IFNA(VLOOKUP(C118,'Team Rosters'!$A:$F,2,FALSE),"")</f>
        <v/>
      </c>
      <c r="E118" s="6" t="str">
        <f>_xlfn.IFNA(VLOOKUP(C118,'Team Rosters'!$A:$F,3,FALSE),"")</f>
        <v/>
      </c>
      <c r="F118" s="6" t="str">
        <f>_xlfn.IFNA(VLOOKUP(C118,'Team Rosters'!$A:$F,4,FALSE),"")</f>
        <v/>
      </c>
      <c r="G118" s="6" t="str">
        <f>_xlfn.IFNA(VLOOKUP(C118,'Team Rosters'!$A:$F,5,FALSE),"")</f>
        <v/>
      </c>
      <c r="H118" s="6" t="str">
        <f>_xlfn.IFNA(VLOOKUP(C118,'Team Rosters'!$A:$F,6,FALSE),"")</f>
        <v/>
      </c>
      <c r="I118" s="6" t="str">
        <f>IF(H118="","",IF(COUNTIF($H$2:H118,H118)&lt;8,"Varsity",IF(AND(COUNTIF($H$2:H118,H118)&gt;7,COUNTIF($H$2:H118,H118)&lt;15),"JV","")))</f>
        <v/>
      </c>
      <c r="J118" s="6" t="str">
        <f>IF(I118="Varsity",COUNTIF($I$2:I118,"Varsity"),IF(I118="JV",COUNTIF($I$2:I118,"JV"),""))</f>
        <v/>
      </c>
      <c r="K118" s="6" t="str">
        <f>IF(COUNTIF($H$2:H118,H118)&lt;6,J118,"")</f>
        <v/>
      </c>
      <c r="L118" s="6" t="str">
        <f>IF(AND(COUNTIF($H$2:H118,H118)&gt;7,COUNTIF($H$2:H118,H118)&lt;13),J118,"")</f>
        <v/>
      </c>
    </row>
    <row r="119" spans="1:12" x14ac:dyDescent="0.25">
      <c r="A119" s="7">
        <v>118</v>
      </c>
      <c r="B119" s="4"/>
      <c r="C119" s="10"/>
      <c r="D119" s="6" t="str">
        <f>_xlfn.IFNA(VLOOKUP(C119,'Team Rosters'!$A:$F,2,FALSE),"")</f>
        <v/>
      </c>
      <c r="E119" s="6" t="str">
        <f>_xlfn.IFNA(VLOOKUP(C119,'Team Rosters'!$A:$F,3,FALSE),"")</f>
        <v/>
      </c>
      <c r="F119" s="6" t="str">
        <f>_xlfn.IFNA(VLOOKUP(C119,'Team Rosters'!$A:$F,4,FALSE),"")</f>
        <v/>
      </c>
      <c r="G119" s="6" t="str">
        <f>_xlfn.IFNA(VLOOKUP(C119,'Team Rosters'!$A:$F,5,FALSE),"")</f>
        <v/>
      </c>
      <c r="H119" s="6" t="str">
        <f>_xlfn.IFNA(VLOOKUP(C119,'Team Rosters'!$A:$F,6,FALSE),"")</f>
        <v/>
      </c>
      <c r="I119" s="6" t="str">
        <f>IF(H119="","",IF(COUNTIF($H$2:H119,H119)&lt;8,"Varsity",IF(AND(COUNTIF($H$2:H119,H119)&gt;7,COUNTIF($H$2:H119,H119)&lt;15),"JV","")))</f>
        <v/>
      </c>
      <c r="J119" s="6" t="str">
        <f>IF(I119="Varsity",COUNTIF($I$2:I119,"Varsity"),IF(I119="JV",COUNTIF($I$2:I119,"JV"),""))</f>
        <v/>
      </c>
      <c r="K119" s="6" t="str">
        <f>IF(COUNTIF($H$2:H119,H119)&lt;6,J119,"")</f>
        <v/>
      </c>
      <c r="L119" s="6" t="str">
        <f>IF(AND(COUNTIF($H$2:H119,H119)&gt;7,COUNTIF($H$2:H119,H119)&lt;13),J119,"")</f>
        <v/>
      </c>
    </row>
    <row r="120" spans="1:12" x14ac:dyDescent="0.25">
      <c r="A120" s="7">
        <v>119</v>
      </c>
      <c r="B120" s="4"/>
      <c r="C120" s="10"/>
      <c r="D120" s="6" t="str">
        <f>_xlfn.IFNA(VLOOKUP(C120,'Team Rosters'!$A:$F,2,FALSE),"")</f>
        <v/>
      </c>
      <c r="E120" s="6" t="str">
        <f>_xlfn.IFNA(VLOOKUP(C120,'Team Rosters'!$A:$F,3,FALSE),"")</f>
        <v/>
      </c>
      <c r="F120" s="6" t="str">
        <f>_xlfn.IFNA(VLOOKUP(C120,'Team Rosters'!$A:$F,4,FALSE),"")</f>
        <v/>
      </c>
      <c r="G120" s="6" t="str">
        <f>_xlfn.IFNA(VLOOKUP(C120,'Team Rosters'!$A:$F,5,FALSE),"")</f>
        <v/>
      </c>
      <c r="H120" s="6" t="str">
        <f>_xlfn.IFNA(VLOOKUP(C120,'Team Rosters'!$A:$F,6,FALSE),"")</f>
        <v/>
      </c>
      <c r="I120" s="6" t="str">
        <f>IF(H120="","",IF(COUNTIF($H$2:H120,H120)&lt;8,"Varsity",IF(AND(COUNTIF($H$2:H120,H120)&gt;7,COUNTIF($H$2:H120,H120)&lt;15),"JV","")))</f>
        <v/>
      </c>
      <c r="J120" s="6" t="str">
        <f>IF(I120="Varsity",COUNTIF($I$2:I120,"Varsity"),IF(I120="JV",COUNTIF($I$2:I120,"JV"),""))</f>
        <v/>
      </c>
      <c r="K120" s="6" t="str">
        <f>IF(COUNTIF($H$2:H120,H120)&lt;6,J120,"")</f>
        <v/>
      </c>
      <c r="L120" s="6" t="str">
        <f>IF(AND(COUNTIF($H$2:H120,H120)&gt;7,COUNTIF($H$2:H120,H120)&lt;13),J120,"")</f>
        <v/>
      </c>
    </row>
    <row r="121" spans="1:12" x14ac:dyDescent="0.25">
      <c r="A121" s="7">
        <v>120</v>
      </c>
      <c r="B121" s="4"/>
      <c r="C121" s="10"/>
      <c r="D121" s="6" t="str">
        <f>_xlfn.IFNA(VLOOKUP(C121,'Team Rosters'!$A:$F,2,FALSE),"")</f>
        <v/>
      </c>
      <c r="E121" s="6" t="str">
        <f>_xlfn.IFNA(VLOOKUP(C121,'Team Rosters'!$A:$F,3,FALSE),"")</f>
        <v/>
      </c>
      <c r="F121" s="6" t="str">
        <f>_xlfn.IFNA(VLOOKUP(C121,'Team Rosters'!$A:$F,4,FALSE),"")</f>
        <v/>
      </c>
      <c r="G121" s="6" t="str">
        <f>_xlfn.IFNA(VLOOKUP(C121,'Team Rosters'!$A:$F,5,FALSE),"")</f>
        <v/>
      </c>
      <c r="H121" s="6" t="str">
        <f>_xlfn.IFNA(VLOOKUP(C121,'Team Rosters'!$A:$F,6,FALSE),"")</f>
        <v/>
      </c>
      <c r="I121" s="6" t="str">
        <f>IF(H121="","",IF(COUNTIF($H$2:H121,H121)&lt;8,"Varsity",IF(AND(COUNTIF($H$2:H121,H121)&gt;7,COUNTIF($H$2:H121,H121)&lt;15),"JV","")))</f>
        <v/>
      </c>
      <c r="J121" s="6" t="str">
        <f>IF(I121="Varsity",COUNTIF($I$2:I121,"Varsity"),IF(I121="JV",COUNTIF($I$2:I121,"JV"),""))</f>
        <v/>
      </c>
      <c r="K121" s="6" t="str">
        <f>IF(COUNTIF($H$2:H121,H121)&lt;6,J121,"")</f>
        <v/>
      </c>
      <c r="L121" s="6" t="str">
        <f>IF(AND(COUNTIF($H$2:H121,H121)&gt;7,COUNTIF($H$2:H121,H121)&lt;13),J121,"")</f>
        <v/>
      </c>
    </row>
    <row r="122" spans="1:12" x14ac:dyDescent="0.25">
      <c r="A122" s="7">
        <v>121</v>
      </c>
      <c r="B122" s="4"/>
      <c r="C122" s="10"/>
      <c r="D122" s="6" t="str">
        <f>_xlfn.IFNA(VLOOKUP(C122,'Team Rosters'!$A:$F,2,FALSE),"")</f>
        <v/>
      </c>
      <c r="E122" s="6" t="str">
        <f>_xlfn.IFNA(VLOOKUP(C122,'Team Rosters'!$A:$F,3,FALSE),"")</f>
        <v/>
      </c>
      <c r="F122" s="6" t="str">
        <f>_xlfn.IFNA(VLOOKUP(C122,'Team Rosters'!$A:$F,4,FALSE),"")</f>
        <v/>
      </c>
      <c r="G122" s="6" t="str">
        <f>_xlfn.IFNA(VLOOKUP(C122,'Team Rosters'!$A:$F,5,FALSE),"")</f>
        <v/>
      </c>
      <c r="H122" s="6" t="str">
        <f>_xlfn.IFNA(VLOOKUP(C122,'Team Rosters'!$A:$F,6,FALSE),"")</f>
        <v/>
      </c>
      <c r="I122" s="6" t="str">
        <f>IF(H122="","",IF(COUNTIF($H$2:H122,H122)&lt;8,"Varsity",IF(AND(COUNTIF($H$2:H122,H122)&gt;7,COUNTIF($H$2:H122,H122)&lt;15),"JV","")))</f>
        <v/>
      </c>
      <c r="J122" s="6" t="str">
        <f>IF(I122="Varsity",COUNTIF($I$2:I122,"Varsity"),IF(I122="JV",COUNTIF($I$2:I122,"JV"),""))</f>
        <v/>
      </c>
      <c r="K122" s="6" t="str">
        <f>IF(COUNTIF($H$2:H122,H122)&lt;6,J122,"")</f>
        <v/>
      </c>
      <c r="L122" s="6" t="str">
        <f>IF(AND(COUNTIF($H$2:H122,H122)&gt;7,COUNTIF($H$2:H122,H122)&lt;13),J122,"")</f>
        <v/>
      </c>
    </row>
    <row r="123" spans="1:12" x14ac:dyDescent="0.25">
      <c r="A123" s="7">
        <v>122</v>
      </c>
      <c r="B123" s="4"/>
      <c r="C123" s="10"/>
      <c r="D123" s="6" t="str">
        <f>_xlfn.IFNA(VLOOKUP(C123,'Team Rosters'!$A:$F,2,FALSE),"")</f>
        <v/>
      </c>
      <c r="E123" s="6" t="str">
        <f>_xlfn.IFNA(VLOOKUP(C123,'Team Rosters'!$A:$F,3,FALSE),"")</f>
        <v/>
      </c>
      <c r="F123" s="6" t="str">
        <f>_xlfn.IFNA(VLOOKUP(C123,'Team Rosters'!$A:$F,4,FALSE),"")</f>
        <v/>
      </c>
      <c r="G123" s="6" t="str">
        <f>_xlfn.IFNA(VLOOKUP(C123,'Team Rosters'!$A:$F,5,FALSE),"")</f>
        <v/>
      </c>
      <c r="H123" s="6" t="str">
        <f>_xlfn.IFNA(VLOOKUP(C123,'Team Rosters'!$A:$F,6,FALSE),"")</f>
        <v/>
      </c>
      <c r="I123" s="6" t="str">
        <f>IF(H123="","",IF(COUNTIF($H$2:H123,H123)&lt;8,"Varsity",IF(AND(COUNTIF($H$2:H123,H123)&gt;7,COUNTIF($H$2:H123,H123)&lt;15),"JV","")))</f>
        <v/>
      </c>
      <c r="J123" s="6" t="str">
        <f>IF(I123="Varsity",COUNTIF($I$2:I123,"Varsity"),IF(I123="JV",COUNTIF($I$2:I123,"JV"),""))</f>
        <v/>
      </c>
      <c r="K123" s="6" t="str">
        <f>IF(COUNTIF($H$2:H123,H123)&lt;6,J123,"")</f>
        <v/>
      </c>
      <c r="L123" s="6" t="str">
        <f>IF(AND(COUNTIF($H$2:H123,H123)&gt;7,COUNTIF($H$2:H123,H123)&lt;13),J123,"")</f>
        <v/>
      </c>
    </row>
    <row r="124" spans="1:12" x14ac:dyDescent="0.25">
      <c r="A124" s="7">
        <v>123</v>
      </c>
      <c r="B124" s="4"/>
      <c r="C124" s="10"/>
      <c r="D124" s="6" t="str">
        <f>_xlfn.IFNA(VLOOKUP(C124,'Team Rosters'!$A:$F,2,FALSE),"")</f>
        <v/>
      </c>
      <c r="E124" s="6" t="str">
        <f>_xlfn.IFNA(VLOOKUP(C124,'Team Rosters'!$A:$F,3,FALSE),"")</f>
        <v/>
      </c>
      <c r="F124" s="6" t="str">
        <f>_xlfn.IFNA(VLOOKUP(C124,'Team Rosters'!$A:$F,4,FALSE),"")</f>
        <v/>
      </c>
      <c r="G124" s="6" t="str">
        <f>_xlfn.IFNA(VLOOKUP(C124,'Team Rosters'!$A:$F,5,FALSE),"")</f>
        <v/>
      </c>
      <c r="H124" s="6" t="str">
        <f>_xlfn.IFNA(VLOOKUP(C124,'Team Rosters'!$A:$F,6,FALSE),"")</f>
        <v/>
      </c>
      <c r="I124" s="6" t="str">
        <f>IF(H124="","",IF(COUNTIF($H$2:H124,H124)&lt;8,"Varsity",IF(AND(COUNTIF($H$2:H124,H124)&gt;7,COUNTIF($H$2:H124,H124)&lt;15),"JV","")))</f>
        <v/>
      </c>
      <c r="J124" s="6" t="str">
        <f>IF(I124="Varsity",COUNTIF($I$2:I124,"Varsity"),IF(I124="JV",COUNTIF($I$2:I124,"JV"),""))</f>
        <v/>
      </c>
      <c r="K124" s="6" t="str">
        <f>IF(COUNTIF($H$2:H124,H124)&lt;6,J124,"")</f>
        <v/>
      </c>
      <c r="L124" s="6" t="str">
        <f>IF(AND(COUNTIF($H$2:H124,H124)&gt;7,COUNTIF($H$2:H124,H124)&lt;13),J124,"")</f>
        <v/>
      </c>
    </row>
    <row r="125" spans="1:12" x14ac:dyDescent="0.25">
      <c r="A125" s="7">
        <v>124</v>
      </c>
      <c r="B125" s="4"/>
      <c r="C125" s="10"/>
      <c r="D125" s="6" t="str">
        <f>_xlfn.IFNA(VLOOKUP(C125,'Team Rosters'!$A:$F,2,FALSE),"")</f>
        <v/>
      </c>
      <c r="E125" s="6" t="str">
        <f>_xlfn.IFNA(VLOOKUP(C125,'Team Rosters'!$A:$F,3,FALSE),"")</f>
        <v/>
      </c>
      <c r="F125" s="6" t="str">
        <f>_xlfn.IFNA(VLOOKUP(C125,'Team Rosters'!$A:$F,4,FALSE),"")</f>
        <v/>
      </c>
      <c r="G125" s="6" t="str">
        <f>_xlfn.IFNA(VLOOKUP(C125,'Team Rosters'!$A:$F,5,FALSE),"")</f>
        <v/>
      </c>
      <c r="H125" s="6" t="str">
        <f>_xlfn.IFNA(VLOOKUP(C125,'Team Rosters'!$A:$F,6,FALSE),"")</f>
        <v/>
      </c>
      <c r="I125" s="6" t="str">
        <f>IF(H125="","",IF(COUNTIF($H$2:H125,H125)&lt;8,"Varsity",IF(AND(COUNTIF($H$2:H125,H125)&gt;7,COUNTIF($H$2:H125,H125)&lt;15),"JV","")))</f>
        <v/>
      </c>
      <c r="J125" s="6" t="str">
        <f>IF(I125="Varsity",COUNTIF($I$2:I125,"Varsity"),IF(I125="JV",COUNTIF($I$2:I125,"JV"),""))</f>
        <v/>
      </c>
      <c r="K125" s="6" t="str">
        <f>IF(COUNTIF($H$2:H125,H125)&lt;6,J125,"")</f>
        <v/>
      </c>
      <c r="L125" s="6" t="str">
        <f>IF(AND(COUNTIF($H$2:H125,H125)&gt;7,COUNTIF($H$2:H125,H125)&lt;13),J125,"")</f>
        <v/>
      </c>
    </row>
    <row r="126" spans="1:12" x14ac:dyDescent="0.25">
      <c r="A126" s="7">
        <v>125</v>
      </c>
      <c r="B126" s="4"/>
      <c r="C126" s="10"/>
      <c r="D126" s="6" t="str">
        <f>_xlfn.IFNA(VLOOKUP(C126,'Team Rosters'!$A:$F,2,FALSE),"")</f>
        <v/>
      </c>
      <c r="E126" s="6" t="str">
        <f>_xlfn.IFNA(VLOOKUP(C126,'Team Rosters'!$A:$F,3,FALSE),"")</f>
        <v/>
      </c>
      <c r="F126" s="6" t="str">
        <f>_xlfn.IFNA(VLOOKUP(C126,'Team Rosters'!$A:$F,4,FALSE),"")</f>
        <v/>
      </c>
      <c r="G126" s="6" t="str">
        <f>_xlfn.IFNA(VLOOKUP(C126,'Team Rosters'!$A:$F,5,FALSE),"")</f>
        <v/>
      </c>
      <c r="H126" s="6" t="str">
        <f>_xlfn.IFNA(VLOOKUP(C126,'Team Rosters'!$A:$F,6,FALSE),"")</f>
        <v/>
      </c>
      <c r="I126" s="6" t="str">
        <f>IF(H126="","",IF(COUNTIF($H$2:H126,H126)&lt;8,"Varsity",IF(AND(COUNTIF($H$2:H126,H126)&gt;7,COUNTIF($H$2:H126,H126)&lt;15),"JV","")))</f>
        <v/>
      </c>
      <c r="J126" s="6" t="str">
        <f>IF(I126="Varsity",COUNTIF($I$2:I126,"Varsity"),IF(I126="JV",COUNTIF($I$2:I126,"JV"),""))</f>
        <v/>
      </c>
      <c r="K126" s="6" t="str">
        <f>IF(COUNTIF($H$2:H126,H126)&lt;6,J126,"")</f>
        <v/>
      </c>
      <c r="L126" s="6" t="str">
        <f>IF(AND(COUNTIF($H$2:H126,H126)&gt;7,COUNTIF($H$2:H126,H126)&lt;13),J126,"")</f>
        <v/>
      </c>
    </row>
    <row r="127" spans="1:12" x14ac:dyDescent="0.25">
      <c r="A127" s="7">
        <v>126</v>
      </c>
      <c r="B127" s="4"/>
      <c r="C127" s="10"/>
      <c r="D127" s="6" t="str">
        <f>_xlfn.IFNA(VLOOKUP(C127,'Team Rosters'!$A:$F,2,FALSE),"")</f>
        <v/>
      </c>
      <c r="E127" s="6" t="str">
        <f>_xlfn.IFNA(VLOOKUP(C127,'Team Rosters'!$A:$F,3,FALSE),"")</f>
        <v/>
      </c>
      <c r="F127" s="6" t="str">
        <f>_xlfn.IFNA(VLOOKUP(C127,'Team Rosters'!$A:$F,4,FALSE),"")</f>
        <v/>
      </c>
      <c r="G127" s="6" t="str">
        <f>_xlfn.IFNA(VLOOKUP(C127,'Team Rosters'!$A:$F,5,FALSE),"")</f>
        <v/>
      </c>
      <c r="H127" s="6" t="str">
        <f>_xlfn.IFNA(VLOOKUP(C127,'Team Rosters'!$A:$F,6,FALSE),"")</f>
        <v/>
      </c>
      <c r="I127" s="6" t="str">
        <f>IF(H127="","",IF(COUNTIF($H$2:H127,H127)&lt;8,"Varsity",IF(AND(COUNTIF($H$2:H127,H127)&gt;7,COUNTIF($H$2:H127,H127)&lt;15),"JV","")))</f>
        <v/>
      </c>
      <c r="J127" s="6" t="str">
        <f>IF(I127="Varsity",COUNTIF($I$2:I127,"Varsity"),IF(I127="JV",COUNTIF($I$2:I127,"JV"),""))</f>
        <v/>
      </c>
      <c r="K127" s="6" t="str">
        <f>IF(COUNTIF($H$2:H127,H127)&lt;6,J127,"")</f>
        <v/>
      </c>
      <c r="L127" s="6" t="str">
        <f>IF(AND(COUNTIF($H$2:H127,H127)&gt;7,COUNTIF($H$2:H127,H127)&lt;13),J127,"")</f>
        <v/>
      </c>
    </row>
    <row r="128" spans="1:12" x14ac:dyDescent="0.25">
      <c r="A128" s="7">
        <v>127</v>
      </c>
      <c r="B128" s="4"/>
      <c r="C128" s="10"/>
      <c r="D128" s="6" t="str">
        <f>_xlfn.IFNA(VLOOKUP(C128,'Team Rosters'!$A:$F,2,FALSE),"")</f>
        <v/>
      </c>
      <c r="E128" s="6" t="str">
        <f>_xlfn.IFNA(VLOOKUP(C128,'Team Rosters'!$A:$F,3,FALSE),"")</f>
        <v/>
      </c>
      <c r="F128" s="6" t="str">
        <f>_xlfn.IFNA(VLOOKUP(C128,'Team Rosters'!$A:$F,4,FALSE),"")</f>
        <v/>
      </c>
      <c r="G128" s="6" t="str">
        <f>_xlfn.IFNA(VLOOKUP(C128,'Team Rosters'!$A:$F,5,FALSE),"")</f>
        <v/>
      </c>
      <c r="H128" s="6" t="str">
        <f>_xlfn.IFNA(VLOOKUP(C128,'Team Rosters'!$A:$F,6,FALSE),"")</f>
        <v/>
      </c>
      <c r="I128" s="6" t="str">
        <f>IF(H128="","",IF(COUNTIF($H$2:H128,H128)&lt;8,"Varsity",IF(AND(COUNTIF($H$2:H128,H128)&gt;7,COUNTIF($H$2:H128,H128)&lt;15),"JV","")))</f>
        <v/>
      </c>
      <c r="J128" s="6" t="str">
        <f>IF(I128="Varsity",COUNTIF($I$2:I128,"Varsity"),IF(I128="JV",COUNTIF($I$2:I128,"JV"),""))</f>
        <v/>
      </c>
      <c r="K128" s="6" t="str">
        <f>IF(COUNTIF($H$2:H128,H128)&lt;6,J128,"")</f>
        <v/>
      </c>
      <c r="L128" s="6" t="str">
        <f>IF(AND(COUNTIF($H$2:H128,H128)&gt;7,COUNTIF($H$2:H128,H128)&lt;13),J128,"")</f>
        <v/>
      </c>
    </row>
    <row r="129" spans="1:12" x14ac:dyDescent="0.25">
      <c r="A129" s="7">
        <v>128</v>
      </c>
      <c r="B129" s="4"/>
      <c r="C129" s="10"/>
      <c r="D129" s="6" t="str">
        <f>_xlfn.IFNA(VLOOKUP(C129,'Team Rosters'!$A:$F,2,FALSE),"")</f>
        <v/>
      </c>
      <c r="E129" s="6" t="str">
        <f>_xlfn.IFNA(VLOOKUP(C129,'Team Rosters'!$A:$F,3,FALSE),"")</f>
        <v/>
      </c>
      <c r="F129" s="6" t="str">
        <f>_xlfn.IFNA(VLOOKUP(C129,'Team Rosters'!$A:$F,4,FALSE),"")</f>
        <v/>
      </c>
      <c r="G129" s="6" t="str">
        <f>_xlfn.IFNA(VLOOKUP(C129,'Team Rosters'!$A:$F,5,FALSE),"")</f>
        <v/>
      </c>
      <c r="H129" s="6" t="str">
        <f>_xlfn.IFNA(VLOOKUP(C129,'Team Rosters'!$A:$F,6,FALSE),"")</f>
        <v/>
      </c>
      <c r="I129" s="6" t="str">
        <f>IF(H129="","",IF(COUNTIF($H$2:H129,H129)&lt;8,"Varsity",IF(AND(COUNTIF($H$2:H129,H129)&gt;7,COUNTIF($H$2:H129,H129)&lt;15),"JV","")))</f>
        <v/>
      </c>
      <c r="J129" s="6" t="str">
        <f>IF(I129="Varsity",COUNTIF($I$2:I129,"Varsity"),IF(I129="JV",COUNTIF($I$2:I129,"JV"),""))</f>
        <v/>
      </c>
      <c r="K129" s="6" t="str">
        <f>IF(COUNTIF($H$2:H129,H129)&lt;6,J129,"")</f>
        <v/>
      </c>
      <c r="L129" s="6" t="str">
        <f>IF(AND(COUNTIF($H$2:H129,H129)&gt;7,COUNTIF($H$2:H129,H129)&lt;13),J129,"")</f>
        <v/>
      </c>
    </row>
    <row r="130" spans="1:12" x14ac:dyDescent="0.25">
      <c r="A130" s="7">
        <v>129</v>
      </c>
      <c r="B130" s="4"/>
      <c r="C130" s="10"/>
      <c r="D130" s="6" t="str">
        <f>_xlfn.IFNA(VLOOKUP(C130,'Team Rosters'!$A:$F,2,FALSE),"")</f>
        <v/>
      </c>
      <c r="E130" s="6" t="str">
        <f>_xlfn.IFNA(VLOOKUP(C130,'Team Rosters'!$A:$F,3,FALSE),"")</f>
        <v/>
      </c>
      <c r="F130" s="6" t="str">
        <f>_xlfn.IFNA(VLOOKUP(C130,'Team Rosters'!$A:$F,4,FALSE),"")</f>
        <v/>
      </c>
      <c r="G130" s="6" t="str">
        <f>_xlfn.IFNA(VLOOKUP(C130,'Team Rosters'!$A:$F,5,FALSE),"")</f>
        <v/>
      </c>
      <c r="H130" s="6" t="str">
        <f>_xlfn.IFNA(VLOOKUP(C130,'Team Rosters'!$A:$F,6,FALSE),"")</f>
        <v/>
      </c>
      <c r="I130" s="6" t="str">
        <f>IF(H130="","",IF(COUNTIF($H$2:H130,H130)&lt;8,"Varsity",IF(AND(COUNTIF($H$2:H130,H130)&gt;7,COUNTIF($H$2:H130,H130)&lt;15),"JV","")))</f>
        <v/>
      </c>
      <c r="J130" s="6" t="str">
        <f>IF(I130="Varsity",COUNTIF($I$2:I130,"Varsity"),IF(I130="JV",COUNTIF($I$2:I130,"JV"),""))</f>
        <v/>
      </c>
      <c r="K130" s="6" t="str">
        <f>IF(COUNTIF($H$2:H130,H130)&lt;6,J130,"")</f>
        <v/>
      </c>
      <c r="L130" s="6" t="str">
        <f>IF(AND(COUNTIF($H$2:H130,H130)&gt;7,COUNTIF($H$2:H130,H130)&lt;13),J130,"")</f>
        <v/>
      </c>
    </row>
    <row r="131" spans="1:12" x14ac:dyDescent="0.25">
      <c r="A131" s="7">
        <v>130</v>
      </c>
      <c r="B131" s="4"/>
      <c r="C131" s="10"/>
      <c r="D131" s="6" t="str">
        <f>_xlfn.IFNA(VLOOKUP(C131,'Team Rosters'!$A:$F,2,FALSE),"")</f>
        <v/>
      </c>
      <c r="E131" s="6" t="str">
        <f>_xlfn.IFNA(VLOOKUP(C131,'Team Rosters'!$A:$F,3,FALSE),"")</f>
        <v/>
      </c>
      <c r="F131" s="6" t="str">
        <f>_xlfn.IFNA(VLOOKUP(C131,'Team Rosters'!$A:$F,4,FALSE),"")</f>
        <v/>
      </c>
      <c r="G131" s="6" t="str">
        <f>_xlfn.IFNA(VLOOKUP(C131,'Team Rosters'!$A:$F,5,FALSE),"")</f>
        <v/>
      </c>
      <c r="H131" s="6" t="str">
        <f>_xlfn.IFNA(VLOOKUP(C131,'Team Rosters'!$A:$F,6,FALSE),"")</f>
        <v/>
      </c>
      <c r="I131" s="6" t="str">
        <f>IF(H131="","",IF(COUNTIF($H$2:H131,H131)&lt;8,"Varsity",IF(AND(COUNTIF($H$2:H131,H131)&gt;7,COUNTIF($H$2:H131,H131)&lt;15),"JV","")))</f>
        <v/>
      </c>
      <c r="J131" s="6" t="str">
        <f>IF(I131="Varsity",COUNTIF($I$2:I131,"Varsity"),IF(I131="JV",COUNTIF($I$2:I131,"JV"),""))</f>
        <v/>
      </c>
      <c r="K131" s="6" t="str">
        <f>IF(COUNTIF($H$2:H131,H131)&lt;6,J131,"")</f>
        <v/>
      </c>
      <c r="L131" s="6" t="str">
        <f>IF(AND(COUNTIF($H$2:H131,H131)&gt;7,COUNTIF($H$2:H131,H131)&lt;13),J131,"")</f>
        <v/>
      </c>
    </row>
    <row r="132" spans="1:12" x14ac:dyDescent="0.25">
      <c r="A132" s="7">
        <v>131</v>
      </c>
      <c r="B132" s="4"/>
      <c r="C132" s="10"/>
      <c r="D132" s="6" t="str">
        <f>_xlfn.IFNA(VLOOKUP(C132,'Team Rosters'!$A:$F,2,FALSE),"")</f>
        <v/>
      </c>
      <c r="E132" s="6" t="str">
        <f>_xlfn.IFNA(VLOOKUP(C132,'Team Rosters'!$A:$F,3,FALSE),"")</f>
        <v/>
      </c>
      <c r="F132" s="6" t="str">
        <f>_xlfn.IFNA(VLOOKUP(C132,'Team Rosters'!$A:$F,4,FALSE),"")</f>
        <v/>
      </c>
      <c r="G132" s="6" t="str">
        <f>_xlfn.IFNA(VLOOKUP(C132,'Team Rosters'!$A:$F,5,FALSE),"")</f>
        <v/>
      </c>
      <c r="H132" s="6" t="str">
        <f>_xlfn.IFNA(VLOOKUP(C132,'Team Rosters'!$A:$F,6,FALSE),"")</f>
        <v/>
      </c>
      <c r="I132" s="6" t="str">
        <f>IF(H132="","",IF(COUNTIF($H$2:H132,H132)&lt;8,"Varsity",IF(AND(COUNTIF($H$2:H132,H132)&gt;7,COUNTIF($H$2:H132,H132)&lt;15),"JV","")))</f>
        <v/>
      </c>
      <c r="J132" s="6" t="str">
        <f>IF(I132="Varsity",COUNTIF($I$2:I132,"Varsity"),IF(I132="JV",COUNTIF($I$2:I132,"JV"),""))</f>
        <v/>
      </c>
      <c r="K132" s="6" t="str">
        <f>IF(COUNTIF($H$2:H132,H132)&lt;6,J132,"")</f>
        <v/>
      </c>
      <c r="L132" s="6" t="str">
        <f>IF(AND(COUNTIF($H$2:H132,H132)&gt;7,COUNTIF($H$2:H132,H132)&lt;13),J132,"")</f>
        <v/>
      </c>
    </row>
    <row r="133" spans="1:12" x14ac:dyDescent="0.25">
      <c r="A133" s="7">
        <v>132</v>
      </c>
      <c r="B133" s="4"/>
      <c r="C133" s="10"/>
      <c r="D133" s="6" t="str">
        <f>_xlfn.IFNA(VLOOKUP(C133,'Team Rosters'!$A:$F,2,FALSE),"")</f>
        <v/>
      </c>
      <c r="E133" s="6" t="str">
        <f>_xlfn.IFNA(VLOOKUP(C133,'Team Rosters'!$A:$F,3,FALSE),"")</f>
        <v/>
      </c>
      <c r="F133" s="6" t="str">
        <f>_xlfn.IFNA(VLOOKUP(C133,'Team Rosters'!$A:$F,4,FALSE),"")</f>
        <v/>
      </c>
      <c r="G133" s="6" t="str">
        <f>_xlfn.IFNA(VLOOKUP(C133,'Team Rosters'!$A:$F,5,FALSE),"")</f>
        <v/>
      </c>
      <c r="H133" s="6" t="str">
        <f>_xlfn.IFNA(VLOOKUP(C133,'Team Rosters'!$A:$F,6,FALSE),"")</f>
        <v/>
      </c>
      <c r="I133" s="6" t="str">
        <f>IF(H133="","",IF(COUNTIF($H$2:H133,H133)&lt;8,"Varsity",IF(AND(COUNTIF($H$2:H133,H133)&gt;7,COUNTIF($H$2:H133,H133)&lt;15),"JV","")))</f>
        <v/>
      </c>
      <c r="J133" s="6" t="str">
        <f>IF(I133="Varsity",COUNTIF($I$2:I133,"Varsity"),IF(I133="JV",COUNTIF($I$2:I133,"JV"),""))</f>
        <v/>
      </c>
      <c r="K133" s="6" t="str">
        <f>IF(COUNTIF($H$2:H133,H133)&lt;6,J133,"")</f>
        <v/>
      </c>
      <c r="L133" s="6" t="str">
        <f>IF(AND(COUNTIF($H$2:H133,H133)&gt;7,COUNTIF($H$2:H133,H133)&lt;13),J133,"")</f>
        <v/>
      </c>
    </row>
    <row r="134" spans="1:12" x14ac:dyDescent="0.25">
      <c r="A134" s="7">
        <v>133</v>
      </c>
      <c r="B134" s="4"/>
      <c r="C134" s="10"/>
      <c r="D134" s="6" t="str">
        <f>_xlfn.IFNA(VLOOKUP(C134,'Team Rosters'!$A:$F,2,FALSE),"")</f>
        <v/>
      </c>
      <c r="E134" s="6" t="str">
        <f>_xlfn.IFNA(VLOOKUP(C134,'Team Rosters'!$A:$F,3,FALSE),"")</f>
        <v/>
      </c>
      <c r="F134" s="6" t="str">
        <f>_xlfn.IFNA(VLOOKUP(C134,'Team Rosters'!$A:$F,4,FALSE),"")</f>
        <v/>
      </c>
      <c r="G134" s="6" t="str">
        <f>_xlfn.IFNA(VLOOKUP(C134,'Team Rosters'!$A:$F,5,FALSE),"")</f>
        <v/>
      </c>
      <c r="H134" s="6" t="str">
        <f>_xlfn.IFNA(VLOOKUP(C134,'Team Rosters'!$A:$F,6,FALSE),"")</f>
        <v/>
      </c>
      <c r="I134" s="6" t="str">
        <f>IF(H134="","",IF(COUNTIF($H$2:H134,H134)&lt;8,"Varsity",IF(AND(COUNTIF($H$2:H134,H134)&gt;7,COUNTIF($H$2:H134,H134)&lt;15),"JV","")))</f>
        <v/>
      </c>
      <c r="J134" s="6" t="str">
        <f>IF(I134="Varsity",COUNTIF($I$2:I134,"Varsity"),IF(I134="JV",COUNTIF($I$2:I134,"JV"),""))</f>
        <v/>
      </c>
      <c r="K134" s="6" t="str">
        <f>IF(COUNTIF($H$2:H134,H134)&lt;6,J134,"")</f>
        <v/>
      </c>
      <c r="L134" s="6" t="str">
        <f>IF(AND(COUNTIF($H$2:H134,H134)&gt;7,COUNTIF($H$2:H134,H134)&lt;13),J134,"")</f>
        <v/>
      </c>
    </row>
    <row r="135" spans="1:12" x14ac:dyDescent="0.25">
      <c r="A135" s="7">
        <v>134</v>
      </c>
      <c r="B135" s="4"/>
      <c r="C135" s="10"/>
      <c r="D135" s="6" t="str">
        <f>_xlfn.IFNA(VLOOKUP(C135,'Team Rosters'!$A:$F,2,FALSE),"")</f>
        <v/>
      </c>
      <c r="E135" s="6" t="str">
        <f>_xlfn.IFNA(VLOOKUP(C135,'Team Rosters'!$A:$F,3,FALSE),"")</f>
        <v/>
      </c>
      <c r="F135" s="6" t="str">
        <f>_xlfn.IFNA(VLOOKUP(C135,'Team Rosters'!$A:$F,4,FALSE),"")</f>
        <v/>
      </c>
      <c r="G135" s="6" t="str">
        <f>_xlfn.IFNA(VLOOKUP(C135,'Team Rosters'!$A:$F,5,FALSE),"")</f>
        <v/>
      </c>
      <c r="H135" s="6" t="str">
        <f>_xlfn.IFNA(VLOOKUP(C135,'Team Rosters'!$A:$F,6,FALSE),"")</f>
        <v/>
      </c>
      <c r="I135" s="6" t="str">
        <f>IF(H135="","",IF(COUNTIF($H$2:H135,H135)&lt;8,"Varsity",IF(AND(COUNTIF($H$2:H135,H135)&gt;7,COUNTIF($H$2:H135,H135)&lt;15),"JV","")))</f>
        <v/>
      </c>
      <c r="J135" s="6" t="str">
        <f>IF(I135="Varsity",COUNTIF($I$2:I135,"Varsity"),IF(I135="JV",COUNTIF($I$2:I135,"JV"),""))</f>
        <v/>
      </c>
      <c r="K135" s="6" t="str">
        <f>IF(COUNTIF($H$2:H135,H135)&lt;6,J135,"")</f>
        <v/>
      </c>
      <c r="L135" s="6" t="str">
        <f>IF(AND(COUNTIF($H$2:H135,H135)&gt;7,COUNTIF($H$2:H135,H135)&lt;13),J135,"")</f>
        <v/>
      </c>
    </row>
    <row r="136" spans="1:12" x14ac:dyDescent="0.25">
      <c r="A136" s="7">
        <v>135</v>
      </c>
      <c r="B136" s="4"/>
      <c r="C136" s="10"/>
      <c r="D136" s="6" t="str">
        <f>_xlfn.IFNA(VLOOKUP(C136,'Team Rosters'!$A:$F,2,FALSE),"")</f>
        <v/>
      </c>
      <c r="E136" s="6" t="str">
        <f>_xlfn.IFNA(VLOOKUP(C136,'Team Rosters'!$A:$F,3,FALSE),"")</f>
        <v/>
      </c>
      <c r="F136" s="6" t="str">
        <f>_xlfn.IFNA(VLOOKUP(C136,'Team Rosters'!$A:$F,4,FALSE),"")</f>
        <v/>
      </c>
      <c r="G136" s="6" t="str">
        <f>_xlfn.IFNA(VLOOKUP(C136,'Team Rosters'!$A:$F,5,FALSE),"")</f>
        <v/>
      </c>
      <c r="H136" s="6" t="str">
        <f>_xlfn.IFNA(VLOOKUP(C136,'Team Rosters'!$A:$F,6,FALSE),"")</f>
        <v/>
      </c>
      <c r="I136" s="6" t="str">
        <f>IF(H136="","",IF(COUNTIF($H$2:H136,H136)&lt;8,"Varsity",IF(AND(COUNTIF($H$2:H136,H136)&gt;7,COUNTIF($H$2:H136,H136)&lt;15),"JV","")))</f>
        <v/>
      </c>
      <c r="J136" s="6" t="str">
        <f>IF(I136="Varsity",COUNTIF($I$2:I136,"Varsity"),IF(I136="JV",COUNTIF($I$2:I136,"JV"),""))</f>
        <v/>
      </c>
      <c r="K136" s="6" t="str">
        <f>IF(COUNTIF($H$2:H136,H136)&lt;6,J136,"")</f>
        <v/>
      </c>
      <c r="L136" s="6" t="str">
        <f>IF(AND(COUNTIF($H$2:H136,H136)&gt;7,COUNTIF($H$2:H136,H136)&lt;13),J136,"")</f>
        <v/>
      </c>
    </row>
    <row r="137" spans="1:12" x14ac:dyDescent="0.25">
      <c r="A137" s="7">
        <v>136</v>
      </c>
      <c r="B137" s="4"/>
      <c r="C137" s="10"/>
      <c r="D137" s="6" t="str">
        <f>_xlfn.IFNA(VLOOKUP(C137,'Team Rosters'!$A:$F,2,FALSE),"")</f>
        <v/>
      </c>
      <c r="E137" s="6" t="str">
        <f>_xlfn.IFNA(VLOOKUP(C137,'Team Rosters'!$A:$F,3,FALSE),"")</f>
        <v/>
      </c>
      <c r="F137" s="6" t="str">
        <f>_xlfn.IFNA(VLOOKUP(C137,'Team Rosters'!$A:$F,4,FALSE),"")</f>
        <v/>
      </c>
      <c r="G137" s="6" t="str">
        <f>_xlfn.IFNA(VLOOKUP(C137,'Team Rosters'!$A:$F,5,FALSE),"")</f>
        <v/>
      </c>
      <c r="H137" s="6" t="str">
        <f>_xlfn.IFNA(VLOOKUP(C137,'Team Rosters'!$A:$F,6,FALSE),"")</f>
        <v/>
      </c>
      <c r="I137" s="6" t="str">
        <f>IF(H137="","",IF(COUNTIF($H$2:H137,H137)&lt;8,"Varsity",IF(AND(COUNTIF($H$2:H137,H137)&gt;7,COUNTIF($H$2:H137,H137)&lt;15),"JV","")))</f>
        <v/>
      </c>
      <c r="J137" s="6" t="str">
        <f>IF(I137="Varsity",COUNTIF($I$2:I137,"Varsity"),IF(I137="JV",COUNTIF($I$2:I137,"JV"),""))</f>
        <v/>
      </c>
      <c r="K137" s="6" t="str">
        <f>IF(COUNTIF($H$2:H137,H137)&lt;6,J137,"")</f>
        <v/>
      </c>
      <c r="L137" s="6" t="str">
        <f>IF(AND(COUNTIF($H$2:H137,H137)&gt;7,COUNTIF($H$2:H137,H137)&lt;13),J137,"")</f>
        <v/>
      </c>
    </row>
    <row r="138" spans="1:12" x14ac:dyDescent="0.25">
      <c r="A138" s="7">
        <v>137</v>
      </c>
      <c r="B138" s="4"/>
      <c r="C138" s="10"/>
      <c r="D138" s="6" t="str">
        <f>_xlfn.IFNA(VLOOKUP(C138,'Team Rosters'!$A:$F,2,FALSE),"")</f>
        <v/>
      </c>
      <c r="E138" s="6" t="str">
        <f>_xlfn.IFNA(VLOOKUP(C138,'Team Rosters'!$A:$F,3,FALSE),"")</f>
        <v/>
      </c>
      <c r="F138" s="6" t="str">
        <f>_xlfn.IFNA(VLOOKUP(C138,'Team Rosters'!$A:$F,4,FALSE),"")</f>
        <v/>
      </c>
      <c r="G138" s="6" t="str">
        <f>_xlfn.IFNA(VLOOKUP(C138,'Team Rosters'!$A:$F,5,FALSE),"")</f>
        <v/>
      </c>
      <c r="H138" s="6" t="str">
        <f>_xlfn.IFNA(VLOOKUP(C138,'Team Rosters'!$A:$F,6,FALSE),"")</f>
        <v/>
      </c>
      <c r="I138" s="6" t="str">
        <f>IF(H138="","",IF(COUNTIF($H$2:H138,H138)&lt;8,"Varsity",IF(AND(COUNTIF($H$2:H138,H138)&gt;7,COUNTIF($H$2:H138,H138)&lt;15),"JV","")))</f>
        <v/>
      </c>
      <c r="J138" s="6" t="str">
        <f>IF(I138="Varsity",COUNTIF($I$2:I138,"Varsity"),IF(I138="JV",COUNTIF($I$2:I138,"JV"),""))</f>
        <v/>
      </c>
      <c r="K138" s="6" t="str">
        <f>IF(COUNTIF($H$2:H138,H138)&lt;6,J138,"")</f>
        <v/>
      </c>
      <c r="L138" s="6" t="str">
        <f>IF(AND(COUNTIF($H$2:H138,H138)&gt;7,COUNTIF($H$2:H138,H138)&lt;13),J138,"")</f>
        <v/>
      </c>
    </row>
    <row r="139" spans="1:12" x14ac:dyDescent="0.25">
      <c r="A139" s="7">
        <v>138</v>
      </c>
      <c r="B139" s="4"/>
      <c r="C139" s="10"/>
      <c r="D139" s="6" t="str">
        <f>_xlfn.IFNA(VLOOKUP(C139,'Team Rosters'!$A:$F,2,FALSE),"")</f>
        <v/>
      </c>
      <c r="E139" s="6" t="str">
        <f>_xlfn.IFNA(VLOOKUP(C139,'Team Rosters'!$A:$F,3,FALSE),"")</f>
        <v/>
      </c>
      <c r="F139" s="6" t="str">
        <f>_xlfn.IFNA(VLOOKUP(C139,'Team Rosters'!$A:$F,4,FALSE),"")</f>
        <v/>
      </c>
      <c r="G139" s="6" t="str">
        <f>_xlfn.IFNA(VLOOKUP(C139,'Team Rosters'!$A:$F,5,FALSE),"")</f>
        <v/>
      </c>
      <c r="H139" s="6" t="str">
        <f>_xlfn.IFNA(VLOOKUP(C139,'Team Rosters'!$A:$F,6,FALSE),"")</f>
        <v/>
      </c>
      <c r="I139" s="6" t="str">
        <f>IF(H139="","",IF(COUNTIF($H$2:H139,H139)&lt;8,"Varsity",IF(AND(COUNTIF($H$2:H139,H139)&gt;7,COUNTIF($H$2:H139,H139)&lt;15),"JV","")))</f>
        <v/>
      </c>
      <c r="J139" s="6" t="str">
        <f>IF(I139="Varsity",COUNTIF($I$2:I139,"Varsity"),IF(I139="JV",COUNTIF($I$2:I139,"JV"),""))</f>
        <v/>
      </c>
      <c r="K139" s="6" t="str">
        <f>IF(COUNTIF($H$2:H139,H139)&lt;6,J139,"")</f>
        <v/>
      </c>
      <c r="L139" s="6" t="str">
        <f>IF(AND(COUNTIF($H$2:H139,H139)&gt;7,COUNTIF($H$2:H139,H139)&lt;13),J139,"")</f>
        <v/>
      </c>
    </row>
    <row r="140" spans="1:12" x14ac:dyDescent="0.25">
      <c r="A140" s="7">
        <v>139</v>
      </c>
      <c r="B140" s="4"/>
      <c r="C140" s="10"/>
      <c r="D140" s="6" t="str">
        <f>_xlfn.IFNA(VLOOKUP(C140,'Team Rosters'!$A:$F,2,FALSE),"")</f>
        <v/>
      </c>
      <c r="E140" s="6" t="str">
        <f>_xlfn.IFNA(VLOOKUP(C140,'Team Rosters'!$A:$F,3,FALSE),"")</f>
        <v/>
      </c>
      <c r="F140" s="6" t="str">
        <f>_xlfn.IFNA(VLOOKUP(C140,'Team Rosters'!$A:$F,4,FALSE),"")</f>
        <v/>
      </c>
      <c r="G140" s="6" t="str">
        <f>_xlfn.IFNA(VLOOKUP(C140,'Team Rosters'!$A:$F,5,FALSE),"")</f>
        <v/>
      </c>
      <c r="H140" s="6" t="str">
        <f>_xlfn.IFNA(VLOOKUP(C140,'Team Rosters'!$A:$F,6,FALSE),"")</f>
        <v/>
      </c>
      <c r="I140" s="6" t="str">
        <f>IF(H140="","",IF(COUNTIF($H$2:H140,H140)&lt;8,"Varsity",IF(AND(COUNTIF($H$2:H140,H140)&gt;7,COUNTIF($H$2:H140,H140)&lt;15),"JV","")))</f>
        <v/>
      </c>
      <c r="J140" s="6" t="str">
        <f>IF(I140="Varsity",COUNTIF($I$2:I140,"Varsity"),IF(I140="JV",COUNTIF($I$2:I140,"JV"),""))</f>
        <v/>
      </c>
      <c r="K140" s="6" t="str">
        <f>IF(COUNTIF($H$2:H140,H140)&lt;6,J140,"")</f>
        <v/>
      </c>
      <c r="L140" s="6" t="str">
        <f>IF(AND(COUNTIF($H$2:H140,H140)&gt;7,COUNTIF($H$2:H140,H140)&lt;13),J140,"")</f>
        <v/>
      </c>
    </row>
    <row r="141" spans="1:12" x14ac:dyDescent="0.25">
      <c r="A141" s="7">
        <v>140</v>
      </c>
      <c r="B141" s="4"/>
      <c r="C141" s="10"/>
      <c r="D141" s="6" t="str">
        <f>_xlfn.IFNA(VLOOKUP(C141,'Team Rosters'!$A:$F,2,FALSE),"")</f>
        <v/>
      </c>
      <c r="E141" s="6" t="str">
        <f>_xlfn.IFNA(VLOOKUP(C141,'Team Rosters'!$A:$F,3,FALSE),"")</f>
        <v/>
      </c>
      <c r="F141" s="6" t="str">
        <f>_xlfn.IFNA(VLOOKUP(C141,'Team Rosters'!$A:$F,4,FALSE),"")</f>
        <v/>
      </c>
      <c r="G141" s="6" t="str">
        <f>_xlfn.IFNA(VLOOKUP(C141,'Team Rosters'!$A:$F,5,FALSE),"")</f>
        <v/>
      </c>
      <c r="H141" s="6" t="str">
        <f>_xlfn.IFNA(VLOOKUP(C141,'Team Rosters'!$A:$F,6,FALSE),"")</f>
        <v/>
      </c>
      <c r="I141" s="6" t="str">
        <f>IF(H141="","",IF(COUNTIF($H$2:H141,H141)&lt;8,"Varsity",IF(AND(COUNTIF($H$2:H141,H141)&gt;7,COUNTIF($H$2:H141,H141)&lt;15),"JV","")))</f>
        <v/>
      </c>
      <c r="J141" s="6" t="str">
        <f>IF(I141="Varsity",COUNTIF($I$2:I141,"Varsity"),IF(I141="JV",COUNTIF($I$2:I141,"JV"),""))</f>
        <v/>
      </c>
      <c r="K141" s="6" t="str">
        <f>IF(COUNTIF($H$2:H141,H141)&lt;6,J141,"")</f>
        <v/>
      </c>
      <c r="L141" s="6" t="str">
        <f>IF(AND(COUNTIF($H$2:H141,H141)&gt;7,COUNTIF($H$2:H141,H141)&lt;13),J141,"")</f>
        <v/>
      </c>
    </row>
    <row r="142" spans="1:12" x14ac:dyDescent="0.25">
      <c r="A142" s="7">
        <v>141</v>
      </c>
      <c r="B142" s="4"/>
      <c r="C142" s="10"/>
      <c r="D142" s="6" t="str">
        <f>_xlfn.IFNA(VLOOKUP(C142,'Team Rosters'!$A:$F,2,FALSE),"")</f>
        <v/>
      </c>
      <c r="E142" s="6" t="str">
        <f>_xlfn.IFNA(VLOOKUP(C142,'Team Rosters'!$A:$F,3,FALSE),"")</f>
        <v/>
      </c>
      <c r="F142" s="6" t="str">
        <f>_xlfn.IFNA(VLOOKUP(C142,'Team Rosters'!$A:$F,4,FALSE),"")</f>
        <v/>
      </c>
      <c r="G142" s="6" t="str">
        <f>_xlfn.IFNA(VLOOKUP(C142,'Team Rosters'!$A:$F,5,FALSE),"")</f>
        <v/>
      </c>
      <c r="H142" s="6" t="str">
        <f>_xlfn.IFNA(VLOOKUP(C142,'Team Rosters'!$A:$F,6,FALSE),"")</f>
        <v/>
      </c>
      <c r="I142" s="6" t="str">
        <f>IF(H142="","",IF(COUNTIF($H$2:H142,H142)&lt;8,"Varsity",IF(AND(COUNTIF($H$2:H142,H142)&gt;7,COUNTIF($H$2:H142,H142)&lt;15),"JV","")))</f>
        <v/>
      </c>
      <c r="J142" s="6" t="str">
        <f>IF(I142="Varsity",COUNTIF($I$2:I142,"Varsity"),IF(I142="JV",COUNTIF($I$2:I142,"JV"),""))</f>
        <v/>
      </c>
      <c r="K142" s="6" t="str">
        <f>IF(COUNTIF($H$2:H142,H142)&lt;6,J142,"")</f>
        <v/>
      </c>
      <c r="L142" s="6" t="str">
        <f>IF(AND(COUNTIF($H$2:H142,H142)&gt;7,COUNTIF($H$2:H142,H142)&lt;13),J142,"")</f>
        <v/>
      </c>
    </row>
    <row r="143" spans="1:12" x14ac:dyDescent="0.25">
      <c r="A143" s="7">
        <v>142</v>
      </c>
      <c r="B143" s="4"/>
      <c r="C143" s="10"/>
      <c r="D143" s="6" t="str">
        <f>_xlfn.IFNA(VLOOKUP(C143,'Team Rosters'!$A:$F,2,FALSE),"")</f>
        <v/>
      </c>
      <c r="E143" s="6" t="str">
        <f>_xlfn.IFNA(VLOOKUP(C143,'Team Rosters'!$A:$F,3,FALSE),"")</f>
        <v/>
      </c>
      <c r="F143" s="6" t="str">
        <f>_xlfn.IFNA(VLOOKUP(C143,'Team Rosters'!$A:$F,4,FALSE),"")</f>
        <v/>
      </c>
      <c r="G143" s="6" t="str">
        <f>_xlfn.IFNA(VLOOKUP(C143,'Team Rosters'!$A:$F,5,FALSE),"")</f>
        <v/>
      </c>
      <c r="H143" s="6" t="str">
        <f>_xlfn.IFNA(VLOOKUP(C143,'Team Rosters'!$A:$F,6,FALSE),"")</f>
        <v/>
      </c>
      <c r="I143" s="6" t="str">
        <f>IF(H143="","",IF(COUNTIF($H$2:H143,H143)&lt;8,"Varsity",IF(AND(COUNTIF($H$2:H143,H143)&gt;7,COUNTIF($H$2:H143,H143)&lt;15),"JV","")))</f>
        <v/>
      </c>
      <c r="J143" s="6" t="str">
        <f>IF(I143="Varsity",COUNTIF($I$2:I143,"Varsity"),IF(I143="JV",COUNTIF($I$2:I143,"JV"),""))</f>
        <v/>
      </c>
      <c r="K143" s="6" t="str">
        <f>IF(COUNTIF($H$2:H143,H143)&lt;6,J143,"")</f>
        <v/>
      </c>
      <c r="L143" s="6" t="str">
        <f>IF(AND(COUNTIF($H$2:H143,H143)&gt;7,COUNTIF($H$2:H143,H143)&lt;13),J143,"")</f>
        <v/>
      </c>
    </row>
    <row r="144" spans="1:12" x14ac:dyDescent="0.25">
      <c r="A144" s="7">
        <v>143</v>
      </c>
      <c r="B144" s="4"/>
      <c r="C144" s="10"/>
      <c r="D144" s="6" t="str">
        <f>_xlfn.IFNA(VLOOKUP(C144,'Team Rosters'!$A:$F,2,FALSE),"")</f>
        <v/>
      </c>
      <c r="E144" s="6" t="str">
        <f>_xlfn.IFNA(VLOOKUP(C144,'Team Rosters'!$A:$F,3,FALSE),"")</f>
        <v/>
      </c>
      <c r="F144" s="6" t="str">
        <f>_xlfn.IFNA(VLOOKUP(C144,'Team Rosters'!$A:$F,4,FALSE),"")</f>
        <v/>
      </c>
      <c r="G144" s="6" t="str">
        <f>_xlfn.IFNA(VLOOKUP(C144,'Team Rosters'!$A:$F,5,FALSE),"")</f>
        <v/>
      </c>
      <c r="H144" s="6" t="str">
        <f>_xlfn.IFNA(VLOOKUP(C144,'Team Rosters'!$A:$F,6,FALSE),"")</f>
        <v/>
      </c>
      <c r="I144" s="6" t="str">
        <f>IF(H144="","",IF(COUNTIF($H$2:H144,H144)&lt;8,"Varsity",IF(AND(COUNTIF($H$2:H144,H144)&gt;7,COUNTIF($H$2:H144,H144)&lt;15),"JV","")))</f>
        <v/>
      </c>
      <c r="J144" s="6" t="str">
        <f>IF(I144="Varsity",COUNTIF($I$2:I144,"Varsity"),IF(I144="JV",COUNTIF($I$2:I144,"JV"),""))</f>
        <v/>
      </c>
      <c r="K144" s="6" t="str">
        <f>IF(COUNTIF($H$2:H144,H144)&lt;6,J144,"")</f>
        <v/>
      </c>
      <c r="L144" s="6" t="str">
        <f>IF(AND(COUNTIF($H$2:H144,H144)&gt;7,COUNTIF($H$2:H144,H144)&lt;13),J144,"")</f>
        <v/>
      </c>
    </row>
    <row r="145" spans="1:12" x14ac:dyDescent="0.25">
      <c r="A145" s="7">
        <v>144</v>
      </c>
      <c r="B145" s="4"/>
      <c r="C145" s="10"/>
      <c r="D145" s="6" t="str">
        <f>_xlfn.IFNA(VLOOKUP(C145,'Team Rosters'!$A:$F,2,FALSE),"")</f>
        <v/>
      </c>
      <c r="E145" s="6" t="str">
        <f>_xlfn.IFNA(VLOOKUP(C145,'Team Rosters'!$A:$F,3,FALSE),"")</f>
        <v/>
      </c>
      <c r="F145" s="6" t="str">
        <f>_xlfn.IFNA(VLOOKUP(C145,'Team Rosters'!$A:$F,4,FALSE),"")</f>
        <v/>
      </c>
      <c r="G145" s="6" t="str">
        <f>_xlfn.IFNA(VLOOKUP(C145,'Team Rosters'!$A:$F,5,FALSE),"")</f>
        <v/>
      </c>
      <c r="H145" s="6" t="str">
        <f>_xlfn.IFNA(VLOOKUP(C145,'Team Rosters'!$A:$F,6,FALSE),"")</f>
        <v/>
      </c>
      <c r="I145" s="6" t="str">
        <f>IF(H145="","",IF(COUNTIF($H$2:H145,H145)&lt;8,"Varsity",IF(AND(COUNTIF($H$2:H145,H145)&gt;7,COUNTIF($H$2:H145,H145)&lt;15),"JV","")))</f>
        <v/>
      </c>
      <c r="J145" s="6" t="str">
        <f>IF(I145="Varsity",COUNTIF($I$2:I145,"Varsity"),IF(I145="JV",COUNTIF($I$2:I145,"JV"),""))</f>
        <v/>
      </c>
      <c r="K145" s="6" t="str">
        <f>IF(COUNTIF($H$2:H145,H145)&lt;6,J145,"")</f>
        <v/>
      </c>
      <c r="L145" s="6" t="str">
        <f>IF(AND(COUNTIF($H$2:H145,H145)&gt;7,COUNTIF($H$2:H145,H145)&lt;13),J145,"")</f>
        <v/>
      </c>
    </row>
    <row r="146" spans="1:12" x14ac:dyDescent="0.25">
      <c r="A146" s="7">
        <v>145</v>
      </c>
      <c r="B146" s="4"/>
      <c r="C146" s="10"/>
      <c r="D146" s="6" t="str">
        <f>_xlfn.IFNA(VLOOKUP(C146,'Team Rosters'!$A:$F,2,FALSE),"")</f>
        <v/>
      </c>
      <c r="E146" s="6" t="str">
        <f>_xlfn.IFNA(VLOOKUP(C146,'Team Rosters'!$A:$F,3,FALSE),"")</f>
        <v/>
      </c>
      <c r="F146" s="6" t="str">
        <f>_xlfn.IFNA(VLOOKUP(C146,'Team Rosters'!$A:$F,4,FALSE),"")</f>
        <v/>
      </c>
      <c r="G146" s="6" t="str">
        <f>_xlfn.IFNA(VLOOKUP(C146,'Team Rosters'!$A:$F,5,FALSE),"")</f>
        <v/>
      </c>
      <c r="H146" s="6" t="str">
        <f>_xlfn.IFNA(VLOOKUP(C146,'Team Rosters'!$A:$F,6,FALSE),"")</f>
        <v/>
      </c>
      <c r="I146" s="6" t="str">
        <f>IF(H146="","",IF(COUNTIF($H$2:H146,H146)&lt;8,"Varsity",IF(AND(COUNTIF($H$2:H146,H146)&gt;7,COUNTIF($H$2:H146,H146)&lt;15),"JV","")))</f>
        <v/>
      </c>
      <c r="J146" s="6" t="str">
        <f>IF(I146="Varsity",COUNTIF($I$2:I146,"Varsity"),IF(I146="JV",COUNTIF($I$2:I146,"JV"),""))</f>
        <v/>
      </c>
      <c r="K146" s="6" t="str">
        <f>IF(COUNTIF($H$2:H146,H146)&lt;6,J146,"")</f>
        <v/>
      </c>
      <c r="L146" s="6" t="str">
        <f>IF(AND(COUNTIF($H$2:H146,H146)&gt;7,COUNTIF($H$2:H146,H146)&lt;13),J146,"")</f>
        <v/>
      </c>
    </row>
    <row r="147" spans="1:12" x14ac:dyDescent="0.25">
      <c r="A147" s="7">
        <v>146</v>
      </c>
      <c r="B147" s="4"/>
      <c r="C147" s="10"/>
      <c r="D147" s="6" t="str">
        <f>_xlfn.IFNA(VLOOKUP(C147,'Team Rosters'!$A:$F,2,FALSE),"")</f>
        <v/>
      </c>
      <c r="E147" s="6" t="str">
        <f>_xlfn.IFNA(VLOOKUP(C147,'Team Rosters'!$A:$F,3,FALSE),"")</f>
        <v/>
      </c>
      <c r="F147" s="6" t="str">
        <f>_xlfn.IFNA(VLOOKUP(C147,'Team Rosters'!$A:$F,4,FALSE),"")</f>
        <v/>
      </c>
      <c r="G147" s="6" t="str">
        <f>_xlfn.IFNA(VLOOKUP(C147,'Team Rosters'!$A:$F,5,FALSE),"")</f>
        <v/>
      </c>
      <c r="H147" s="6" t="str">
        <f>_xlfn.IFNA(VLOOKUP(C147,'Team Rosters'!$A:$F,6,FALSE),"")</f>
        <v/>
      </c>
      <c r="I147" s="6" t="str">
        <f>IF(H147="","",IF(COUNTIF($H$2:H147,H147)&lt;8,"Varsity",IF(AND(COUNTIF($H$2:H147,H147)&gt;7,COUNTIF($H$2:H147,H147)&lt;15),"JV","")))</f>
        <v/>
      </c>
      <c r="J147" s="6" t="str">
        <f>IF(I147="Varsity",COUNTIF($I$2:I147,"Varsity"),IF(I147="JV",COUNTIF($I$2:I147,"JV"),""))</f>
        <v/>
      </c>
      <c r="K147" s="6" t="str">
        <f>IF(COUNTIF($H$2:H147,H147)&lt;6,J147,"")</f>
        <v/>
      </c>
      <c r="L147" s="6" t="str">
        <f>IF(AND(COUNTIF($H$2:H147,H147)&gt;7,COUNTIF($H$2:H147,H147)&lt;13),J147,"")</f>
        <v/>
      </c>
    </row>
    <row r="148" spans="1:12" x14ac:dyDescent="0.25">
      <c r="A148" s="7">
        <v>147</v>
      </c>
      <c r="B148" s="4"/>
      <c r="C148" s="10"/>
      <c r="D148" s="6" t="str">
        <f>_xlfn.IFNA(VLOOKUP(C148,'Team Rosters'!$A:$F,2,FALSE),"")</f>
        <v/>
      </c>
      <c r="E148" s="6" t="str">
        <f>_xlfn.IFNA(VLOOKUP(C148,'Team Rosters'!$A:$F,3,FALSE),"")</f>
        <v/>
      </c>
      <c r="F148" s="6" t="str">
        <f>_xlfn.IFNA(VLOOKUP(C148,'Team Rosters'!$A:$F,4,FALSE),"")</f>
        <v/>
      </c>
      <c r="G148" s="6" t="str">
        <f>_xlfn.IFNA(VLOOKUP(C148,'Team Rosters'!$A:$F,5,FALSE),"")</f>
        <v/>
      </c>
      <c r="H148" s="6" t="str">
        <f>_xlfn.IFNA(VLOOKUP(C148,'Team Rosters'!$A:$F,6,FALSE),"")</f>
        <v/>
      </c>
      <c r="I148" s="6" t="str">
        <f>IF(H148="","",IF(COUNTIF($H$2:H148,H148)&lt;8,"Varsity",IF(AND(COUNTIF($H$2:H148,H148)&gt;7,COUNTIF($H$2:H148,H148)&lt;15),"JV","")))</f>
        <v/>
      </c>
      <c r="J148" s="6" t="str">
        <f>IF(I148="Varsity",COUNTIF($I$2:I148,"Varsity"),IF(I148="JV",COUNTIF($I$2:I148,"JV"),""))</f>
        <v/>
      </c>
      <c r="K148" s="6" t="str">
        <f>IF(COUNTIF($H$2:H148,H148)&lt;6,J148,"")</f>
        <v/>
      </c>
      <c r="L148" s="6" t="str">
        <f>IF(AND(COUNTIF($H$2:H148,H148)&gt;7,COUNTIF($H$2:H148,H148)&lt;13),J148,"")</f>
        <v/>
      </c>
    </row>
    <row r="149" spans="1:12" x14ac:dyDescent="0.25">
      <c r="A149" s="7">
        <v>148</v>
      </c>
      <c r="B149" s="4"/>
      <c r="C149" s="10"/>
      <c r="D149" s="6" t="str">
        <f>_xlfn.IFNA(VLOOKUP(C149,'Team Rosters'!$A:$F,2,FALSE),"")</f>
        <v/>
      </c>
      <c r="E149" s="6" t="str">
        <f>_xlfn.IFNA(VLOOKUP(C149,'Team Rosters'!$A:$F,3,FALSE),"")</f>
        <v/>
      </c>
      <c r="F149" s="6" t="str">
        <f>_xlfn.IFNA(VLOOKUP(C149,'Team Rosters'!$A:$F,4,FALSE),"")</f>
        <v/>
      </c>
      <c r="G149" s="6" t="str">
        <f>_xlfn.IFNA(VLOOKUP(C149,'Team Rosters'!$A:$F,5,FALSE),"")</f>
        <v/>
      </c>
      <c r="H149" s="6" t="str">
        <f>_xlfn.IFNA(VLOOKUP(C149,'Team Rosters'!$A:$F,6,FALSE),"")</f>
        <v/>
      </c>
      <c r="I149" s="6" t="str">
        <f>IF(H149="","",IF(COUNTIF($H$2:H149,H149)&lt;8,"Varsity",IF(AND(COUNTIF($H$2:H149,H149)&gt;7,COUNTIF($H$2:H149,H149)&lt;15),"JV","")))</f>
        <v/>
      </c>
      <c r="J149" s="6" t="str">
        <f>IF(I149="Varsity",COUNTIF($I$2:I149,"Varsity"),IF(I149="JV",COUNTIF($I$2:I149,"JV"),""))</f>
        <v/>
      </c>
      <c r="K149" s="6" t="str">
        <f>IF(COUNTIF($H$2:H149,H149)&lt;6,J149,"")</f>
        <v/>
      </c>
      <c r="L149" s="6" t="str">
        <f>IF(AND(COUNTIF($H$2:H149,H149)&gt;7,COUNTIF($H$2:H149,H149)&lt;13),J149,"")</f>
        <v/>
      </c>
    </row>
    <row r="150" spans="1:12" x14ac:dyDescent="0.25">
      <c r="A150" s="7">
        <v>149</v>
      </c>
      <c r="B150" s="4"/>
      <c r="C150" s="10"/>
      <c r="D150" s="6" t="str">
        <f>_xlfn.IFNA(VLOOKUP(C150,'Team Rosters'!$A:$F,2,FALSE),"")</f>
        <v/>
      </c>
      <c r="E150" s="6" t="str">
        <f>_xlfn.IFNA(VLOOKUP(C150,'Team Rosters'!$A:$F,3,FALSE),"")</f>
        <v/>
      </c>
      <c r="F150" s="6" t="str">
        <f>_xlfn.IFNA(VLOOKUP(C150,'Team Rosters'!$A:$F,4,FALSE),"")</f>
        <v/>
      </c>
      <c r="G150" s="6" t="str">
        <f>_xlfn.IFNA(VLOOKUP(C150,'Team Rosters'!$A:$F,5,FALSE),"")</f>
        <v/>
      </c>
      <c r="H150" s="6" t="str">
        <f>_xlfn.IFNA(VLOOKUP(C150,'Team Rosters'!$A:$F,6,FALSE),"")</f>
        <v/>
      </c>
      <c r="I150" s="6" t="str">
        <f>IF(H150="","",IF(COUNTIF($H$2:H150,H150)&lt;8,"Varsity",IF(AND(COUNTIF($H$2:H150,H150)&gt;7,COUNTIF($H$2:H150,H150)&lt;15),"JV","")))</f>
        <v/>
      </c>
      <c r="J150" s="6" t="str">
        <f>IF(I150="Varsity",COUNTIF($I$2:I150,"Varsity"),IF(I150="JV",COUNTIF($I$2:I150,"JV"),""))</f>
        <v/>
      </c>
      <c r="K150" s="6" t="str">
        <f>IF(COUNTIF($H$2:H150,H150)&lt;6,J150,"")</f>
        <v/>
      </c>
      <c r="L150" s="6" t="str">
        <f>IF(AND(COUNTIF($H$2:H150,H150)&gt;7,COUNTIF($H$2:H150,H150)&lt;13),J150,"")</f>
        <v/>
      </c>
    </row>
    <row r="151" spans="1:12" x14ac:dyDescent="0.25">
      <c r="A151" s="7">
        <v>150</v>
      </c>
      <c r="B151" s="4"/>
      <c r="C151" s="10"/>
      <c r="D151" s="6" t="str">
        <f>_xlfn.IFNA(VLOOKUP(C151,'Team Rosters'!$A:$F,2,FALSE),"")</f>
        <v/>
      </c>
      <c r="E151" s="6" t="str">
        <f>_xlfn.IFNA(VLOOKUP(C151,'Team Rosters'!$A:$F,3,FALSE),"")</f>
        <v/>
      </c>
      <c r="F151" s="6" t="str">
        <f>_xlfn.IFNA(VLOOKUP(C151,'Team Rosters'!$A:$F,4,FALSE),"")</f>
        <v/>
      </c>
      <c r="G151" s="6" t="str">
        <f>_xlfn.IFNA(VLOOKUP(C151,'Team Rosters'!$A:$F,5,FALSE),"")</f>
        <v/>
      </c>
      <c r="H151" s="6" t="str">
        <f>_xlfn.IFNA(VLOOKUP(C151,'Team Rosters'!$A:$F,6,FALSE),"")</f>
        <v/>
      </c>
      <c r="I151" s="6" t="str">
        <f>IF(H151="","",IF(COUNTIF($H$2:H151,H151)&lt;8,"Varsity",IF(AND(COUNTIF($H$2:H151,H151)&gt;7,COUNTIF($H$2:H151,H151)&lt;15),"JV","")))</f>
        <v/>
      </c>
      <c r="J151" s="6" t="str">
        <f>IF(I151="Varsity",COUNTIF($I$2:I151,"Varsity"),IF(I151="JV",COUNTIF($I$2:I151,"JV"),""))</f>
        <v/>
      </c>
      <c r="K151" s="6" t="str">
        <f>IF(COUNTIF($H$2:H151,H151)&lt;6,J151,"")</f>
        <v/>
      </c>
      <c r="L151" s="6" t="str">
        <f>IF(AND(COUNTIF($H$2:H151,H151)&gt;7,COUNTIF($H$2:H151,H151)&lt;13),J151,"")</f>
        <v/>
      </c>
    </row>
    <row r="152" spans="1:12" x14ac:dyDescent="0.25">
      <c r="A152" s="7">
        <v>151</v>
      </c>
      <c r="B152" s="4"/>
      <c r="C152" s="10"/>
      <c r="D152" s="6" t="str">
        <f>_xlfn.IFNA(VLOOKUP(C152,'Team Rosters'!$A:$F,2,FALSE),"")</f>
        <v/>
      </c>
      <c r="E152" s="6" t="str">
        <f>_xlfn.IFNA(VLOOKUP(C152,'Team Rosters'!$A:$F,3,FALSE),"")</f>
        <v/>
      </c>
      <c r="F152" s="6" t="str">
        <f>_xlfn.IFNA(VLOOKUP(C152,'Team Rosters'!$A:$F,4,FALSE),"")</f>
        <v/>
      </c>
      <c r="G152" s="6" t="str">
        <f>_xlfn.IFNA(VLOOKUP(C152,'Team Rosters'!$A:$F,5,FALSE),"")</f>
        <v/>
      </c>
      <c r="H152" s="6" t="str">
        <f>_xlfn.IFNA(VLOOKUP(C152,'Team Rosters'!$A:$F,6,FALSE),"")</f>
        <v/>
      </c>
      <c r="I152" s="6" t="str">
        <f>IF(H152="","",IF(COUNTIF($H$2:H152,H152)&lt;8,"Varsity",IF(AND(COUNTIF($H$2:H152,H152)&gt;7,COUNTIF($H$2:H152,H152)&lt;15),"JV","")))</f>
        <v/>
      </c>
      <c r="J152" s="6" t="str">
        <f>IF(I152="Varsity",COUNTIF($I$2:I152,"Varsity"),IF(I152="JV",COUNTIF($I$2:I152,"JV"),""))</f>
        <v/>
      </c>
      <c r="K152" s="6" t="str">
        <f>IF(COUNTIF($H$2:H152,H152)&lt;6,J152,"")</f>
        <v/>
      </c>
      <c r="L152" s="6" t="str">
        <f>IF(AND(COUNTIF($H$2:H152,H152)&gt;7,COUNTIF($H$2:H152,H152)&lt;13),J152,"")</f>
        <v/>
      </c>
    </row>
    <row r="153" spans="1:12" x14ac:dyDescent="0.25">
      <c r="A153" s="7">
        <v>152</v>
      </c>
      <c r="B153" s="4"/>
      <c r="C153" s="10"/>
      <c r="D153" s="6" t="str">
        <f>_xlfn.IFNA(VLOOKUP(C153,'Team Rosters'!$A:$F,2,FALSE),"")</f>
        <v/>
      </c>
      <c r="E153" s="6" t="str">
        <f>_xlfn.IFNA(VLOOKUP(C153,'Team Rosters'!$A:$F,3,FALSE),"")</f>
        <v/>
      </c>
      <c r="F153" s="6" t="str">
        <f>_xlfn.IFNA(VLOOKUP(C153,'Team Rosters'!$A:$F,4,FALSE),"")</f>
        <v/>
      </c>
      <c r="G153" s="6" t="str">
        <f>_xlfn.IFNA(VLOOKUP(C153,'Team Rosters'!$A:$F,5,FALSE),"")</f>
        <v/>
      </c>
      <c r="H153" s="6" t="str">
        <f>_xlfn.IFNA(VLOOKUP(C153,'Team Rosters'!$A:$F,6,FALSE),"")</f>
        <v/>
      </c>
      <c r="I153" s="6" t="str">
        <f>IF(H153="","",IF(COUNTIF($H$2:H153,H153)&lt;8,"Varsity",IF(AND(COUNTIF($H$2:H153,H153)&gt;7,COUNTIF($H$2:H153,H153)&lt;15),"JV","")))</f>
        <v/>
      </c>
      <c r="J153" s="6" t="str">
        <f>IF(I153="Varsity",COUNTIF($I$2:I153,"Varsity"),IF(I153="JV",COUNTIF($I$2:I153,"JV"),""))</f>
        <v/>
      </c>
      <c r="K153" s="6" t="str">
        <f>IF(COUNTIF($H$2:H153,H153)&lt;6,J153,"")</f>
        <v/>
      </c>
      <c r="L153" s="6" t="str">
        <f>IF(AND(COUNTIF($H$2:H153,H153)&gt;7,COUNTIF($H$2:H153,H153)&lt;13),J153,"")</f>
        <v/>
      </c>
    </row>
    <row r="154" spans="1:12" x14ac:dyDescent="0.25">
      <c r="A154" s="7">
        <v>153</v>
      </c>
      <c r="B154" s="4"/>
      <c r="C154" s="10"/>
      <c r="D154" s="6" t="str">
        <f>_xlfn.IFNA(VLOOKUP(C154,'Team Rosters'!$A:$F,2,FALSE),"")</f>
        <v/>
      </c>
      <c r="E154" s="6" t="str">
        <f>_xlfn.IFNA(VLOOKUP(C154,'Team Rosters'!$A:$F,3,FALSE),"")</f>
        <v/>
      </c>
      <c r="F154" s="6" t="str">
        <f>_xlfn.IFNA(VLOOKUP(C154,'Team Rosters'!$A:$F,4,FALSE),"")</f>
        <v/>
      </c>
      <c r="G154" s="6" t="str">
        <f>_xlfn.IFNA(VLOOKUP(C154,'Team Rosters'!$A:$F,5,FALSE),"")</f>
        <v/>
      </c>
      <c r="H154" s="6" t="str">
        <f>_xlfn.IFNA(VLOOKUP(C154,'Team Rosters'!$A:$F,6,FALSE),"")</f>
        <v/>
      </c>
      <c r="I154" s="6" t="str">
        <f>IF(H154="","",IF(COUNTIF($H$2:H154,H154)&lt;8,"Varsity",IF(AND(COUNTIF($H$2:H154,H154)&gt;7,COUNTIF($H$2:H154,H154)&lt;15),"JV","")))</f>
        <v/>
      </c>
      <c r="J154" s="6" t="str">
        <f>IF(I154="Varsity",COUNTIF($I$2:I154,"Varsity"),IF(I154="JV",COUNTIF($I$2:I154,"JV"),""))</f>
        <v/>
      </c>
      <c r="K154" s="6" t="str">
        <f>IF(COUNTIF($H$2:H154,H154)&lt;6,J154,"")</f>
        <v/>
      </c>
      <c r="L154" s="6" t="str">
        <f>IF(AND(COUNTIF($H$2:H154,H154)&gt;7,COUNTIF($H$2:H154,H154)&lt;13),J154,"")</f>
        <v/>
      </c>
    </row>
    <row r="155" spans="1:12" x14ac:dyDescent="0.25">
      <c r="A155" s="7">
        <v>154</v>
      </c>
      <c r="B155" s="4"/>
      <c r="C155" s="10"/>
      <c r="D155" s="6" t="str">
        <f>_xlfn.IFNA(VLOOKUP(C155,'Team Rosters'!$A:$F,2,FALSE),"")</f>
        <v/>
      </c>
      <c r="E155" s="6" t="str">
        <f>_xlfn.IFNA(VLOOKUP(C155,'Team Rosters'!$A:$F,3,FALSE),"")</f>
        <v/>
      </c>
      <c r="F155" s="6" t="str">
        <f>_xlfn.IFNA(VLOOKUP(C155,'Team Rosters'!$A:$F,4,FALSE),"")</f>
        <v/>
      </c>
      <c r="G155" s="6" t="str">
        <f>_xlfn.IFNA(VLOOKUP(C155,'Team Rosters'!$A:$F,5,FALSE),"")</f>
        <v/>
      </c>
      <c r="H155" s="6" t="str">
        <f>_xlfn.IFNA(VLOOKUP(C155,'Team Rosters'!$A:$F,6,FALSE),"")</f>
        <v/>
      </c>
      <c r="I155" s="6" t="str">
        <f>IF(H155="","",IF(COUNTIF($H$2:H155,H155)&lt;8,"Varsity",IF(AND(COUNTIF($H$2:H155,H155)&gt;7,COUNTIF($H$2:H155,H155)&lt;15),"JV","")))</f>
        <v/>
      </c>
      <c r="J155" s="6" t="str">
        <f>IF(I155="Varsity",COUNTIF($I$2:I155,"Varsity"),IF(I155="JV",COUNTIF($I$2:I155,"JV"),""))</f>
        <v/>
      </c>
      <c r="K155" s="6" t="str">
        <f>IF(COUNTIF($H$2:H155,H155)&lt;6,J155,"")</f>
        <v/>
      </c>
      <c r="L155" s="6" t="str">
        <f>IF(AND(COUNTIF($H$2:H155,H155)&gt;7,COUNTIF($H$2:H155,H155)&lt;13),J155,"")</f>
        <v/>
      </c>
    </row>
    <row r="156" spans="1:12" x14ac:dyDescent="0.25">
      <c r="A156" s="7">
        <v>155</v>
      </c>
      <c r="B156" s="4"/>
      <c r="C156" s="10"/>
      <c r="D156" s="6" t="str">
        <f>_xlfn.IFNA(VLOOKUP(C156,'Team Rosters'!$A:$F,2,FALSE),"")</f>
        <v/>
      </c>
      <c r="E156" s="6" t="str">
        <f>_xlfn.IFNA(VLOOKUP(C156,'Team Rosters'!$A:$F,3,FALSE),"")</f>
        <v/>
      </c>
      <c r="F156" s="6" t="str">
        <f>_xlfn.IFNA(VLOOKUP(C156,'Team Rosters'!$A:$F,4,FALSE),"")</f>
        <v/>
      </c>
      <c r="G156" s="6" t="str">
        <f>_xlfn.IFNA(VLOOKUP(C156,'Team Rosters'!$A:$F,5,FALSE),"")</f>
        <v/>
      </c>
      <c r="H156" s="6" t="str">
        <f>_xlfn.IFNA(VLOOKUP(C156,'Team Rosters'!$A:$F,6,FALSE),"")</f>
        <v/>
      </c>
      <c r="I156" s="6" t="str">
        <f>IF(H156="","",IF(COUNTIF($H$2:H156,H156)&lt;8,"Varsity",IF(AND(COUNTIF($H$2:H156,H156)&gt;7,COUNTIF($H$2:H156,H156)&lt;15),"JV","")))</f>
        <v/>
      </c>
      <c r="J156" s="6" t="str">
        <f>IF(I156="Varsity",COUNTIF($I$2:I156,"Varsity"),IF(I156="JV",COUNTIF($I$2:I156,"JV"),""))</f>
        <v/>
      </c>
      <c r="K156" s="6" t="str">
        <f>IF(COUNTIF($H$2:H156,H156)&lt;6,J156,"")</f>
        <v/>
      </c>
      <c r="L156" s="6" t="str">
        <f>IF(AND(COUNTIF($H$2:H156,H156)&gt;7,COUNTIF($H$2:H156,H156)&lt;13),J156,"")</f>
        <v/>
      </c>
    </row>
    <row r="157" spans="1:12" x14ac:dyDescent="0.25">
      <c r="A157" s="7">
        <v>156</v>
      </c>
      <c r="B157" s="4"/>
      <c r="C157" s="10"/>
      <c r="D157" s="6" t="str">
        <f>_xlfn.IFNA(VLOOKUP(C157,'Team Rosters'!$A:$F,2,FALSE),"")</f>
        <v/>
      </c>
      <c r="E157" s="6" t="str">
        <f>_xlfn.IFNA(VLOOKUP(C157,'Team Rosters'!$A:$F,3,FALSE),"")</f>
        <v/>
      </c>
      <c r="F157" s="6" t="str">
        <f>_xlfn.IFNA(VLOOKUP(C157,'Team Rosters'!$A:$F,4,FALSE),"")</f>
        <v/>
      </c>
      <c r="G157" s="6" t="str">
        <f>_xlfn.IFNA(VLOOKUP(C157,'Team Rosters'!$A:$F,5,FALSE),"")</f>
        <v/>
      </c>
      <c r="H157" s="6" t="str">
        <f>_xlfn.IFNA(VLOOKUP(C157,'Team Rosters'!$A:$F,6,FALSE),"")</f>
        <v/>
      </c>
      <c r="I157" s="6" t="str">
        <f>IF(H157="","",IF(COUNTIF($H$2:H157,H157)&lt;8,"Varsity",IF(AND(COUNTIF($H$2:H157,H157)&gt;7,COUNTIF($H$2:H157,H157)&lt;15),"JV","")))</f>
        <v/>
      </c>
      <c r="J157" s="6" t="str">
        <f>IF(I157="Varsity",COUNTIF($I$2:I157,"Varsity"),IF(I157="JV",COUNTIF($I$2:I157,"JV"),""))</f>
        <v/>
      </c>
      <c r="K157" s="6" t="str">
        <f>IF(COUNTIF($H$2:H157,H157)&lt;6,J157,"")</f>
        <v/>
      </c>
      <c r="L157" s="6" t="str">
        <f>IF(AND(COUNTIF($H$2:H157,H157)&gt;7,COUNTIF($H$2:H157,H157)&lt;13),J157,"")</f>
        <v/>
      </c>
    </row>
    <row r="158" spans="1:12" x14ac:dyDescent="0.25">
      <c r="A158" s="7">
        <v>157</v>
      </c>
      <c r="B158" s="4"/>
      <c r="C158" s="10"/>
      <c r="D158" s="6" t="str">
        <f>_xlfn.IFNA(VLOOKUP(C158,'Team Rosters'!$A:$F,2,FALSE),"")</f>
        <v/>
      </c>
      <c r="E158" s="6" t="str">
        <f>_xlfn.IFNA(VLOOKUP(C158,'Team Rosters'!$A:$F,3,FALSE),"")</f>
        <v/>
      </c>
      <c r="F158" s="6" t="str">
        <f>_xlfn.IFNA(VLOOKUP(C158,'Team Rosters'!$A:$F,4,FALSE),"")</f>
        <v/>
      </c>
      <c r="G158" s="6" t="str">
        <f>_xlfn.IFNA(VLOOKUP(C158,'Team Rosters'!$A:$F,5,FALSE),"")</f>
        <v/>
      </c>
      <c r="H158" s="6" t="str">
        <f>_xlfn.IFNA(VLOOKUP(C158,'Team Rosters'!$A:$F,6,FALSE),"")</f>
        <v/>
      </c>
      <c r="I158" s="6" t="str">
        <f>IF(H158="","",IF(COUNTIF($H$2:H158,H158)&lt;8,"Varsity",IF(AND(COUNTIF($H$2:H158,H158)&gt;7,COUNTIF($H$2:H158,H158)&lt;15),"JV","")))</f>
        <v/>
      </c>
      <c r="J158" s="6" t="str">
        <f>IF(I158="Varsity",COUNTIF($I$2:I158,"Varsity"),IF(I158="JV",COUNTIF($I$2:I158,"JV"),""))</f>
        <v/>
      </c>
      <c r="K158" s="6" t="str">
        <f>IF(COUNTIF($H$2:H158,H158)&lt;6,J158,"")</f>
        <v/>
      </c>
      <c r="L158" s="6" t="str">
        <f>IF(AND(COUNTIF($H$2:H158,H158)&gt;7,COUNTIF($H$2:H158,H158)&lt;13),J158,"")</f>
        <v/>
      </c>
    </row>
    <row r="159" spans="1:12" x14ac:dyDescent="0.25">
      <c r="A159" s="7">
        <v>158</v>
      </c>
      <c r="B159" s="4"/>
      <c r="C159" s="10"/>
      <c r="D159" s="6" t="str">
        <f>_xlfn.IFNA(VLOOKUP(C159,'Team Rosters'!$A:$F,2,FALSE),"")</f>
        <v/>
      </c>
      <c r="E159" s="6" t="str">
        <f>_xlfn.IFNA(VLOOKUP(C159,'Team Rosters'!$A:$F,3,FALSE),"")</f>
        <v/>
      </c>
      <c r="F159" s="6" t="str">
        <f>_xlfn.IFNA(VLOOKUP(C159,'Team Rosters'!$A:$F,4,FALSE),"")</f>
        <v/>
      </c>
      <c r="G159" s="6" t="str">
        <f>_xlfn.IFNA(VLOOKUP(C159,'Team Rosters'!$A:$F,5,FALSE),"")</f>
        <v/>
      </c>
      <c r="H159" s="6" t="str">
        <f>_xlfn.IFNA(VLOOKUP(C159,'Team Rosters'!$A:$F,6,FALSE),"")</f>
        <v/>
      </c>
      <c r="I159" s="6" t="str">
        <f>IF(H159="","",IF(COUNTIF($H$2:H159,H159)&lt;8,"Varsity",IF(AND(COUNTIF($H$2:H159,H159)&gt;7,COUNTIF($H$2:H159,H159)&lt;15),"JV","")))</f>
        <v/>
      </c>
      <c r="J159" s="6" t="str">
        <f>IF(I159="Varsity",COUNTIF($I$2:I159,"Varsity"),IF(I159="JV",COUNTIF($I$2:I159,"JV"),""))</f>
        <v/>
      </c>
      <c r="K159" s="6" t="str">
        <f>IF(COUNTIF($H$2:H159,H159)&lt;6,J159,"")</f>
        <v/>
      </c>
      <c r="L159" s="6" t="str">
        <f>IF(AND(COUNTIF($H$2:H159,H159)&gt;7,COUNTIF($H$2:H159,H159)&lt;13),J159,"")</f>
        <v/>
      </c>
    </row>
    <row r="160" spans="1:12" x14ac:dyDescent="0.25">
      <c r="A160" s="7">
        <v>159</v>
      </c>
      <c r="B160" s="4"/>
      <c r="C160" s="10"/>
      <c r="D160" s="6" t="str">
        <f>_xlfn.IFNA(VLOOKUP(C160,'Team Rosters'!$A:$F,2,FALSE),"")</f>
        <v/>
      </c>
      <c r="E160" s="6" t="str">
        <f>_xlfn.IFNA(VLOOKUP(C160,'Team Rosters'!$A:$F,3,FALSE),"")</f>
        <v/>
      </c>
      <c r="F160" s="6" t="str">
        <f>_xlfn.IFNA(VLOOKUP(C160,'Team Rosters'!$A:$F,4,FALSE),"")</f>
        <v/>
      </c>
      <c r="G160" s="6" t="str">
        <f>_xlfn.IFNA(VLOOKUP(C160,'Team Rosters'!$A:$F,5,FALSE),"")</f>
        <v/>
      </c>
      <c r="H160" s="6" t="str">
        <f>_xlfn.IFNA(VLOOKUP(C160,'Team Rosters'!$A:$F,6,FALSE),"")</f>
        <v/>
      </c>
      <c r="I160" s="6" t="str">
        <f>IF(H160="","",IF(COUNTIF($H$2:H160,H160)&lt;8,"Varsity",IF(AND(COUNTIF($H$2:H160,H160)&gt;7,COUNTIF($H$2:H160,H160)&lt;15),"JV","")))</f>
        <v/>
      </c>
      <c r="J160" s="6" t="str">
        <f>IF(I160="Varsity",COUNTIF($I$2:I160,"Varsity"),IF(I160="JV",COUNTIF($I$2:I160,"JV"),""))</f>
        <v/>
      </c>
      <c r="K160" s="6" t="str">
        <f>IF(COUNTIF($H$2:H160,H160)&lt;6,J160,"")</f>
        <v/>
      </c>
      <c r="L160" s="6" t="str">
        <f>IF(AND(COUNTIF($H$2:H160,H160)&gt;7,COUNTIF($H$2:H160,H160)&lt;13),J160,"")</f>
        <v/>
      </c>
    </row>
    <row r="161" spans="1:12" x14ac:dyDescent="0.25">
      <c r="A161" s="7">
        <v>160</v>
      </c>
      <c r="B161" s="4"/>
      <c r="C161" s="10"/>
      <c r="D161" s="6" t="str">
        <f>_xlfn.IFNA(VLOOKUP(C161,'Team Rosters'!$A:$F,2,FALSE),"")</f>
        <v/>
      </c>
      <c r="E161" s="6" t="str">
        <f>_xlfn.IFNA(VLOOKUP(C161,'Team Rosters'!$A:$F,3,FALSE),"")</f>
        <v/>
      </c>
      <c r="F161" s="6" t="str">
        <f>_xlfn.IFNA(VLOOKUP(C161,'Team Rosters'!$A:$F,4,FALSE),"")</f>
        <v/>
      </c>
      <c r="G161" s="6" t="str">
        <f>_xlfn.IFNA(VLOOKUP(C161,'Team Rosters'!$A:$F,5,FALSE),"")</f>
        <v/>
      </c>
      <c r="H161" s="6" t="str">
        <f>_xlfn.IFNA(VLOOKUP(C161,'Team Rosters'!$A:$F,6,FALSE),"")</f>
        <v/>
      </c>
      <c r="I161" s="6" t="str">
        <f>IF(H161="","",IF(COUNTIF($H$2:H161,H161)&lt;8,"Varsity",IF(AND(COUNTIF($H$2:H161,H161)&gt;7,COUNTIF($H$2:H161,H161)&lt;15),"JV","")))</f>
        <v/>
      </c>
      <c r="J161" s="6" t="str">
        <f>IF(I161="Varsity",COUNTIF($I$2:I161,"Varsity"),IF(I161="JV",COUNTIF($I$2:I161,"JV"),""))</f>
        <v/>
      </c>
      <c r="K161" s="6" t="str">
        <f>IF(COUNTIF($H$2:H161,H161)&lt;6,J161,"")</f>
        <v/>
      </c>
      <c r="L161" s="6" t="str">
        <f>IF(AND(COUNTIF($H$2:H161,H161)&gt;7,COUNTIF($H$2:H161,H161)&lt;13),J161,"")</f>
        <v/>
      </c>
    </row>
    <row r="162" spans="1:12" x14ac:dyDescent="0.25">
      <c r="A162" s="7">
        <v>161</v>
      </c>
      <c r="B162" s="4"/>
      <c r="C162" s="10"/>
      <c r="D162" s="6" t="str">
        <f>_xlfn.IFNA(VLOOKUP(C162,'Team Rosters'!$A:$F,2,FALSE),"")</f>
        <v/>
      </c>
      <c r="E162" s="6" t="str">
        <f>_xlfn.IFNA(VLOOKUP(C162,'Team Rosters'!$A:$F,3,FALSE),"")</f>
        <v/>
      </c>
      <c r="F162" s="6" t="str">
        <f>_xlfn.IFNA(VLOOKUP(C162,'Team Rosters'!$A:$F,4,FALSE),"")</f>
        <v/>
      </c>
      <c r="G162" s="6" t="str">
        <f>_xlfn.IFNA(VLOOKUP(C162,'Team Rosters'!$A:$F,5,FALSE),"")</f>
        <v/>
      </c>
      <c r="H162" s="6" t="str">
        <f>_xlfn.IFNA(VLOOKUP(C162,'Team Rosters'!$A:$F,6,FALSE),"")</f>
        <v/>
      </c>
      <c r="I162" s="6" t="str">
        <f>IF(H162="","",IF(COUNTIF($H$2:H162,H162)&lt;8,"Varsity",IF(AND(COUNTIF($H$2:H162,H162)&gt;7,COUNTIF($H$2:H162,H162)&lt;15),"JV","")))</f>
        <v/>
      </c>
      <c r="J162" s="6" t="str">
        <f>IF(I162="Varsity",COUNTIF($I$2:I162,"Varsity"),IF(I162="JV",COUNTIF($I$2:I162,"JV"),""))</f>
        <v/>
      </c>
      <c r="K162" s="6" t="str">
        <f>IF(COUNTIF($H$2:H162,H162)&lt;6,J162,"")</f>
        <v/>
      </c>
      <c r="L162" s="6" t="str">
        <f>IF(AND(COUNTIF($H$2:H162,H162)&gt;7,COUNTIF($H$2:H162,H162)&lt;13),J162,"")</f>
        <v/>
      </c>
    </row>
    <row r="163" spans="1:12" x14ac:dyDescent="0.25">
      <c r="A163" s="7">
        <v>162</v>
      </c>
      <c r="B163" s="4"/>
      <c r="C163" s="10"/>
      <c r="D163" s="6" t="str">
        <f>_xlfn.IFNA(VLOOKUP(C163,'Team Rosters'!$A:$F,2,FALSE),"")</f>
        <v/>
      </c>
      <c r="E163" s="6" t="str">
        <f>_xlfn.IFNA(VLOOKUP(C163,'Team Rosters'!$A:$F,3,FALSE),"")</f>
        <v/>
      </c>
      <c r="F163" s="6" t="str">
        <f>_xlfn.IFNA(VLOOKUP(C163,'Team Rosters'!$A:$F,4,FALSE),"")</f>
        <v/>
      </c>
      <c r="G163" s="6" t="str">
        <f>_xlfn.IFNA(VLOOKUP(C163,'Team Rosters'!$A:$F,5,FALSE),"")</f>
        <v/>
      </c>
      <c r="H163" s="6" t="str">
        <f>_xlfn.IFNA(VLOOKUP(C163,'Team Rosters'!$A:$F,6,FALSE),"")</f>
        <v/>
      </c>
      <c r="I163" s="6" t="str">
        <f>IF(H163="","",IF(COUNTIF($H$2:H163,H163)&lt;8,"Varsity",IF(AND(COUNTIF($H$2:H163,H163)&gt;7,COUNTIF($H$2:H163,H163)&lt;15),"JV","")))</f>
        <v/>
      </c>
      <c r="J163" s="6" t="str">
        <f>IF(I163="Varsity",COUNTIF($I$2:I163,"Varsity"),IF(I163="JV",COUNTIF($I$2:I163,"JV"),""))</f>
        <v/>
      </c>
      <c r="K163" s="6" t="str">
        <f>IF(COUNTIF($H$2:H163,H163)&lt;6,J163,"")</f>
        <v/>
      </c>
      <c r="L163" s="6" t="str">
        <f>IF(AND(COUNTIF($H$2:H163,H163)&gt;7,COUNTIF($H$2:H163,H163)&lt;13),J163,"")</f>
        <v/>
      </c>
    </row>
    <row r="164" spans="1:12" x14ac:dyDescent="0.25">
      <c r="A164" s="7">
        <v>163</v>
      </c>
      <c r="B164" s="4"/>
      <c r="C164" s="10"/>
      <c r="D164" s="6" t="str">
        <f>_xlfn.IFNA(VLOOKUP(C164,'Team Rosters'!$A:$F,2,FALSE),"")</f>
        <v/>
      </c>
      <c r="E164" s="6" t="str">
        <f>_xlfn.IFNA(VLOOKUP(C164,'Team Rosters'!$A:$F,3,FALSE),"")</f>
        <v/>
      </c>
      <c r="F164" s="6" t="str">
        <f>_xlfn.IFNA(VLOOKUP(C164,'Team Rosters'!$A:$F,4,FALSE),"")</f>
        <v/>
      </c>
      <c r="G164" s="6" t="str">
        <f>_xlfn.IFNA(VLOOKUP(C164,'Team Rosters'!$A:$F,5,FALSE),"")</f>
        <v/>
      </c>
      <c r="H164" s="6" t="str">
        <f>_xlfn.IFNA(VLOOKUP(C164,'Team Rosters'!$A:$F,6,FALSE),"")</f>
        <v/>
      </c>
      <c r="I164" s="6" t="str">
        <f>IF(H164="","",IF(COUNTIF($H$2:H164,H164)&lt;8,"Varsity",IF(AND(COUNTIF($H$2:H164,H164)&gt;7,COUNTIF($H$2:H164,H164)&lt;15),"JV","")))</f>
        <v/>
      </c>
      <c r="J164" s="6" t="str">
        <f>IF(I164="Varsity",COUNTIF($I$2:I164,"Varsity"),IF(I164="JV",COUNTIF($I$2:I164,"JV"),""))</f>
        <v/>
      </c>
      <c r="K164" s="6" t="str">
        <f>IF(COUNTIF($H$2:H164,H164)&lt;6,J164,"")</f>
        <v/>
      </c>
      <c r="L164" s="6" t="str">
        <f>IF(AND(COUNTIF($H$2:H164,H164)&gt;7,COUNTIF($H$2:H164,H164)&lt;13),J164,"")</f>
        <v/>
      </c>
    </row>
    <row r="165" spans="1:12" x14ac:dyDescent="0.25">
      <c r="A165" s="7">
        <v>164</v>
      </c>
      <c r="B165" s="4"/>
      <c r="C165" s="10"/>
      <c r="D165" s="6" t="str">
        <f>_xlfn.IFNA(VLOOKUP(C165,'Team Rosters'!$A:$F,2,FALSE),"")</f>
        <v/>
      </c>
      <c r="E165" s="6" t="str">
        <f>_xlfn.IFNA(VLOOKUP(C165,'Team Rosters'!$A:$F,3,FALSE),"")</f>
        <v/>
      </c>
      <c r="F165" s="6" t="str">
        <f>_xlfn.IFNA(VLOOKUP(C165,'Team Rosters'!$A:$F,4,FALSE),"")</f>
        <v/>
      </c>
      <c r="G165" s="6" t="str">
        <f>_xlfn.IFNA(VLOOKUP(C165,'Team Rosters'!$A:$F,5,FALSE),"")</f>
        <v/>
      </c>
      <c r="H165" s="6" t="str">
        <f>_xlfn.IFNA(VLOOKUP(C165,'Team Rosters'!$A:$F,6,FALSE),"")</f>
        <v/>
      </c>
      <c r="I165" s="6" t="str">
        <f>IF(H165="","",IF(COUNTIF($H$2:H165,H165)&lt;8,"Varsity",IF(AND(COUNTIF($H$2:H165,H165)&gt;7,COUNTIF($H$2:H165,H165)&lt;15),"JV","")))</f>
        <v/>
      </c>
      <c r="J165" s="6" t="str">
        <f>IF(I165="Varsity",COUNTIF($I$2:I165,"Varsity"),IF(I165="JV",COUNTIF($I$2:I165,"JV"),""))</f>
        <v/>
      </c>
      <c r="K165" s="6" t="str">
        <f>IF(COUNTIF($H$2:H165,H165)&lt;6,J165,"")</f>
        <v/>
      </c>
      <c r="L165" s="6" t="str">
        <f>IF(AND(COUNTIF($H$2:H165,H165)&gt;7,COUNTIF($H$2:H165,H165)&lt;13),J165,"")</f>
        <v/>
      </c>
    </row>
    <row r="166" spans="1:12" x14ac:dyDescent="0.25">
      <c r="A166" s="7">
        <v>165</v>
      </c>
      <c r="B166" s="4"/>
      <c r="C166" s="10"/>
      <c r="D166" s="6" t="str">
        <f>_xlfn.IFNA(VLOOKUP(C166,'Team Rosters'!$A:$F,2,FALSE),"")</f>
        <v/>
      </c>
      <c r="E166" s="6" t="str">
        <f>_xlfn.IFNA(VLOOKUP(C166,'Team Rosters'!$A:$F,3,FALSE),"")</f>
        <v/>
      </c>
      <c r="F166" s="6" t="str">
        <f>_xlfn.IFNA(VLOOKUP(C166,'Team Rosters'!$A:$F,4,FALSE),"")</f>
        <v/>
      </c>
      <c r="G166" s="6" t="str">
        <f>_xlfn.IFNA(VLOOKUP(C166,'Team Rosters'!$A:$F,5,FALSE),"")</f>
        <v/>
      </c>
      <c r="H166" s="6" t="str">
        <f>_xlfn.IFNA(VLOOKUP(C166,'Team Rosters'!$A:$F,6,FALSE),"")</f>
        <v/>
      </c>
      <c r="I166" s="6" t="str">
        <f>IF(H166="","",IF(COUNTIF($H$2:H166,H166)&lt;8,"Varsity",IF(AND(COUNTIF($H$2:H166,H166)&gt;7,COUNTIF($H$2:H166,H166)&lt;15),"JV","")))</f>
        <v/>
      </c>
      <c r="J166" s="6" t="str">
        <f>IF(I166="Varsity",COUNTIF($I$2:I166,"Varsity"),IF(I166="JV",COUNTIF($I$2:I166,"JV"),""))</f>
        <v/>
      </c>
      <c r="K166" s="6" t="str">
        <f>IF(COUNTIF($H$2:H166,H166)&lt;6,J166,"")</f>
        <v/>
      </c>
      <c r="L166" s="6" t="str">
        <f>IF(AND(COUNTIF($H$2:H166,H166)&gt;7,COUNTIF($H$2:H166,H166)&lt;13),J166,"")</f>
        <v/>
      </c>
    </row>
    <row r="167" spans="1:12" x14ac:dyDescent="0.25">
      <c r="A167" s="7">
        <v>166</v>
      </c>
      <c r="B167" s="4"/>
      <c r="C167" s="10"/>
      <c r="D167" s="6" t="str">
        <f>_xlfn.IFNA(VLOOKUP(C167,'Team Rosters'!$A:$F,2,FALSE),"")</f>
        <v/>
      </c>
      <c r="E167" s="6" t="str">
        <f>_xlfn.IFNA(VLOOKUP(C167,'Team Rosters'!$A:$F,3,FALSE),"")</f>
        <v/>
      </c>
      <c r="F167" s="6" t="str">
        <f>_xlfn.IFNA(VLOOKUP(C167,'Team Rosters'!$A:$F,4,FALSE),"")</f>
        <v/>
      </c>
      <c r="G167" s="6" t="str">
        <f>_xlfn.IFNA(VLOOKUP(C167,'Team Rosters'!$A:$F,5,FALSE),"")</f>
        <v/>
      </c>
      <c r="H167" s="6" t="str">
        <f>_xlfn.IFNA(VLOOKUP(C167,'Team Rosters'!$A:$F,6,FALSE),"")</f>
        <v/>
      </c>
      <c r="I167" s="6" t="str">
        <f>IF(H167="","",IF(COUNTIF($H$2:H167,H167)&lt;8,"Varsity",IF(AND(COUNTIF($H$2:H167,H167)&gt;7,COUNTIF($H$2:H167,H167)&lt;15),"JV","")))</f>
        <v/>
      </c>
      <c r="J167" s="6" t="str">
        <f>IF(I167="Varsity",COUNTIF($I$2:I167,"Varsity"),IF(I167="JV",COUNTIF($I$2:I167,"JV"),""))</f>
        <v/>
      </c>
      <c r="K167" s="6" t="str">
        <f>IF(COUNTIF($H$2:H167,H167)&lt;6,J167,"")</f>
        <v/>
      </c>
      <c r="L167" s="6" t="str">
        <f>IF(AND(COUNTIF($H$2:H167,H167)&gt;7,COUNTIF($H$2:H167,H167)&lt;13),J167,"")</f>
        <v/>
      </c>
    </row>
    <row r="168" spans="1:12" x14ac:dyDescent="0.25">
      <c r="A168" s="7">
        <v>167</v>
      </c>
      <c r="B168" s="4"/>
      <c r="C168" s="10"/>
      <c r="D168" s="6" t="str">
        <f>_xlfn.IFNA(VLOOKUP(C168,'Team Rosters'!$A:$F,2,FALSE),"")</f>
        <v/>
      </c>
      <c r="E168" s="6" t="str">
        <f>_xlfn.IFNA(VLOOKUP(C168,'Team Rosters'!$A:$F,3,FALSE),"")</f>
        <v/>
      </c>
      <c r="F168" s="6" t="str">
        <f>_xlfn.IFNA(VLOOKUP(C168,'Team Rosters'!$A:$F,4,FALSE),"")</f>
        <v/>
      </c>
      <c r="G168" s="6" t="str">
        <f>_xlfn.IFNA(VLOOKUP(C168,'Team Rosters'!$A:$F,5,FALSE),"")</f>
        <v/>
      </c>
      <c r="H168" s="6" t="str">
        <f>_xlfn.IFNA(VLOOKUP(C168,'Team Rosters'!$A:$F,6,FALSE),"")</f>
        <v/>
      </c>
      <c r="I168" s="6" t="str">
        <f>IF(H168="","",IF(COUNTIF($H$2:H168,H168)&lt;8,"Varsity",IF(AND(COUNTIF($H$2:H168,H168)&gt;7,COUNTIF($H$2:H168,H168)&lt;15),"JV","")))</f>
        <v/>
      </c>
      <c r="J168" s="6" t="str">
        <f>IF(I168="Varsity",COUNTIF($I$2:I168,"Varsity"),IF(I168="JV",COUNTIF($I$2:I168,"JV"),""))</f>
        <v/>
      </c>
      <c r="K168" s="6" t="str">
        <f>IF(COUNTIF($H$2:H168,H168)&lt;6,J168,"")</f>
        <v/>
      </c>
      <c r="L168" s="6" t="str">
        <f>IF(AND(COUNTIF($H$2:H168,H168)&gt;7,COUNTIF($H$2:H168,H168)&lt;13),J168,"")</f>
        <v/>
      </c>
    </row>
    <row r="169" spans="1:12" x14ac:dyDescent="0.25">
      <c r="A169" s="7">
        <v>168</v>
      </c>
      <c r="B169" s="4"/>
      <c r="C169" s="10"/>
      <c r="D169" s="6" t="str">
        <f>_xlfn.IFNA(VLOOKUP(C169,'Team Rosters'!$A:$F,2,FALSE),"")</f>
        <v/>
      </c>
      <c r="E169" s="6" t="str">
        <f>_xlfn.IFNA(VLOOKUP(C169,'Team Rosters'!$A:$F,3,FALSE),"")</f>
        <v/>
      </c>
      <c r="F169" s="6" t="str">
        <f>_xlfn.IFNA(VLOOKUP(C169,'Team Rosters'!$A:$F,4,FALSE),"")</f>
        <v/>
      </c>
      <c r="G169" s="6" t="str">
        <f>_xlfn.IFNA(VLOOKUP(C169,'Team Rosters'!$A:$F,5,FALSE),"")</f>
        <v/>
      </c>
      <c r="H169" s="6" t="str">
        <f>_xlfn.IFNA(VLOOKUP(C169,'Team Rosters'!$A:$F,6,FALSE),"")</f>
        <v/>
      </c>
      <c r="I169" s="6" t="str">
        <f>IF(H169="","",IF(COUNTIF($H$2:H169,H169)&lt;8,"Varsity",IF(AND(COUNTIF($H$2:H169,H169)&gt;7,COUNTIF($H$2:H169,H169)&lt;15),"JV","")))</f>
        <v/>
      </c>
      <c r="J169" s="6" t="str">
        <f>IF(I169="Varsity",COUNTIF($I$2:I169,"Varsity"),IF(I169="JV",COUNTIF($I$2:I169,"JV"),""))</f>
        <v/>
      </c>
      <c r="K169" s="6" t="str">
        <f>IF(COUNTIF($H$2:H169,H169)&lt;6,J169,"")</f>
        <v/>
      </c>
      <c r="L169" s="6" t="str">
        <f>IF(AND(COUNTIF($H$2:H169,H169)&gt;7,COUNTIF($H$2:H169,H169)&lt;13),J169,"")</f>
        <v/>
      </c>
    </row>
    <row r="170" spans="1:12" x14ac:dyDescent="0.25">
      <c r="A170" s="7">
        <v>169</v>
      </c>
      <c r="B170" s="4"/>
      <c r="C170" s="10"/>
      <c r="D170" s="6" t="str">
        <f>_xlfn.IFNA(VLOOKUP(C170,'Team Rosters'!$A:$F,2,FALSE),"")</f>
        <v/>
      </c>
      <c r="E170" s="6" t="str">
        <f>_xlfn.IFNA(VLOOKUP(C170,'Team Rosters'!$A:$F,3,FALSE),"")</f>
        <v/>
      </c>
      <c r="F170" s="6" t="str">
        <f>_xlfn.IFNA(VLOOKUP(C170,'Team Rosters'!$A:$F,4,FALSE),"")</f>
        <v/>
      </c>
      <c r="G170" s="6" t="str">
        <f>_xlfn.IFNA(VLOOKUP(C170,'Team Rosters'!$A:$F,5,FALSE),"")</f>
        <v/>
      </c>
      <c r="H170" s="6" t="str">
        <f>_xlfn.IFNA(VLOOKUP(C170,'Team Rosters'!$A:$F,6,FALSE),"")</f>
        <v/>
      </c>
      <c r="I170" s="6" t="str">
        <f>IF(H170="","",IF(COUNTIF($H$2:H170,H170)&lt;8,"Varsity",IF(AND(COUNTIF($H$2:H170,H170)&gt;7,COUNTIF($H$2:H170,H170)&lt;15),"JV","")))</f>
        <v/>
      </c>
      <c r="J170" s="6" t="str">
        <f>IF(I170="Varsity",COUNTIF($I$2:I170,"Varsity"),IF(I170="JV",COUNTIF($I$2:I170,"JV"),""))</f>
        <v/>
      </c>
      <c r="K170" s="6" t="str">
        <f>IF(COUNTIF($H$2:H170,H170)&lt;6,J170,"")</f>
        <v/>
      </c>
      <c r="L170" s="6" t="str">
        <f>IF(AND(COUNTIF($H$2:H170,H170)&gt;7,COUNTIF($H$2:H170,H170)&lt;13),J170,"")</f>
        <v/>
      </c>
    </row>
    <row r="171" spans="1:12" x14ac:dyDescent="0.25">
      <c r="A171" s="7">
        <v>170</v>
      </c>
      <c r="B171" s="4"/>
      <c r="C171" s="10"/>
      <c r="D171" s="6" t="str">
        <f>_xlfn.IFNA(VLOOKUP(C171,'Team Rosters'!$A:$F,2,FALSE),"")</f>
        <v/>
      </c>
      <c r="E171" s="6" t="str">
        <f>_xlfn.IFNA(VLOOKUP(C171,'Team Rosters'!$A:$F,3,FALSE),"")</f>
        <v/>
      </c>
      <c r="F171" s="6" t="str">
        <f>_xlfn.IFNA(VLOOKUP(C171,'Team Rosters'!$A:$F,4,FALSE),"")</f>
        <v/>
      </c>
      <c r="G171" s="6" t="str">
        <f>_xlfn.IFNA(VLOOKUP(C171,'Team Rosters'!$A:$F,5,FALSE),"")</f>
        <v/>
      </c>
      <c r="H171" s="6" t="str">
        <f>_xlfn.IFNA(VLOOKUP(C171,'Team Rosters'!$A:$F,6,FALSE),"")</f>
        <v/>
      </c>
      <c r="I171" s="6" t="str">
        <f>IF(H171="","",IF(COUNTIF($H$2:H171,H171)&lt;8,"Varsity",IF(AND(COUNTIF($H$2:H171,H171)&gt;7,COUNTIF($H$2:H171,H171)&lt;15),"JV","")))</f>
        <v/>
      </c>
      <c r="J171" s="6" t="str">
        <f>IF(I171="Varsity",COUNTIF($I$2:I171,"Varsity"),IF(I171="JV",COUNTIF($I$2:I171,"JV"),""))</f>
        <v/>
      </c>
      <c r="K171" s="6" t="str">
        <f>IF(COUNTIF($H$2:H171,H171)&lt;6,J171,"")</f>
        <v/>
      </c>
      <c r="L171" s="6" t="str">
        <f>IF(AND(COUNTIF($H$2:H171,H171)&gt;7,COUNTIF($H$2:H171,H171)&lt;13),J171,"")</f>
        <v/>
      </c>
    </row>
    <row r="172" spans="1:12" x14ac:dyDescent="0.25">
      <c r="A172" s="7">
        <v>171</v>
      </c>
      <c r="B172" s="4"/>
      <c r="C172" s="10"/>
      <c r="D172" s="6" t="str">
        <f>_xlfn.IFNA(VLOOKUP(C172,'Team Rosters'!$A:$F,2,FALSE),"")</f>
        <v/>
      </c>
      <c r="E172" s="6" t="str">
        <f>_xlfn.IFNA(VLOOKUP(C172,'Team Rosters'!$A:$F,3,FALSE),"")</f>
        <v/>
      </c>
      <c r="F172" s="6" t="str">
        <f>_xlfn.IFNA(VLOOKUP(C172,'Team Rosters'!$A:$F,4,FALSE),"")</f>
        <v/>
      </c>
      <c r="G172" s="6" t="str">
        <f>_xlfn.IFNA(VLOOKUP(C172,'Team Rosters'!$A:$F,5,FALSE),"")</f>
        <v/>
      </c>
      <c r="H172" s="6" t="str">
        <f>_xlfn.IFNA(VLOOKUP(C172,'Team Rosters'!$A:$F,6,FALSE),"")</f>
        <v/>
      </c>
      <c r="I172" s="6" t="str">
        <f>IF(H172="","",IF(COUNTIF($H$2:H172,H172)&lt;8,"Varsity",IF(AND(COUNTIF($H$2:H172,H172)&gt;7,COUNTIF($H$2:H172,H172)&lt;15),"JV","")))</f>
        <v/>
      </c>
      <c r="J172" s="6" t="str">
        <f>IF(I172="Varsity",COUNTIF($I$2:I172,"Varsity"),IF(I172="JV",COUNTIF($I$2:I172,"JV"),""))</f>
        <v/>
      </c>
      <c r="K172" s="6" t="str">
        <f>IF(COUNTIF($H$2:H172,H172)&lt;6,J172,"")</f>
        <v/>
      </c>
      <c r="L172" s="6" t="str">
        <f>IF(AND(COUNTIF($H$2:H172,H172)&gt;7,COUNTIF($H$2:H172,H172)&lt;13),J172,"")</f>
        <v/>
      </c>
    </row>
    <row r="173" spans="1:12" x14ac:dyDescent="0.25">
      <c r="A173" s="7">
        <v>172</v>
      </c>
      <c r="B173" s="4"/>
      <c r="C173" s="10"/>
      <c r="D173" s="6" t="str">
        <f>_xlfn.IFNA(VLOOKUP(C173,'Team Rosters'!$A:$F,2,FALSE),"")</f>
        <v/>
      </c>
      <c r="E173" s="6" t="str">
        <f>_xlfn.IFNA(VLOOKUP(C173,'Team Rosters'!$A:$F,3,FALSE),"")</f>
        <v/>
      </c>
      <c r="F173" s="6" t="str">
        <f>_xlfn.IFNA(VLOOKUP(C173,'Team Rosters'!$A:$F,4,FALSE),"")</f>
        <v/>
      </c>
      <c r="G173" s="6" t="str">
        <f>_xlfn.IFNA(VLOOKUP(C173,'Team Rosters'!$A:$F,5,FALSE),"")</f>
        <v/>
      </c>
      <c r="H173" s="6" t="str">
        <f>_xlfn.IFNA(VLOOKUP(C173,'Team Rosters'!$A:$F,6,FALSE),"")</f>
        <v/>
      </c>
      <c r="I173" s="6" t="str">
        <f>IF(H173="","",IF(COUNTIF($H$2:H173,H173)&lt;8,"Varsity",IF(AND(COUNTIF($H$2:H173,H173)&gt;7,COUNTIF($H$2:H173,H173)&lt;15),"JV","")))</f>
        <v/>
      </c>
      <c r="J173" s="6" t="str">
        <f>IF(I173="Varsity",COUNTIF($I$2:I173,"Varsity"),IF(I173="JV",COUNTIF($I$2:I173,"JV"),""))</f>
        <v/>
      </c>
      <c r="K173" s="6" t="str">
        <f>IF(COUNTIF($H$2:H173,H173)&lt;6,J173,"")</f>
        <v/>
      </c>
      <c r="L173" s="6" t="str">
        <f>IF(AND(COUNTIF($H$2:H173,H173)&gt;7,COUNTIF($H$2:H173,H173)&lt;13),J173,"")</f>
        <v/>
      </c>
    </row>
    <row r="174" spans="1:12" x14ac:dyDescent="0.25">
      <c r="A174" s="7">
        <v>173</v>
      </c>
      <c r="B174" s="4"/>
      <c r="C174" s="10"/>
      <c r="D174" s="6" t="str">
        <f>_xlfn.IFNA(VLOOKUP(C174,'Team Rosters'!$A:$F,2,FALSE),"")</f>
        <v/>
      </c>
      <c r="E174" s="6" t="str">
        <f>_xlfn.IFNA(VLOOKUP(C174,'Team Rosters'!$A:$F,3,FALSE),"")</f>
        <v/>
      </c>
      <c r="F174" s="6" t="str">
        <f>_xlfn.IFNA(VLOOKUP(C174,'Team Rosters'!$A:$F,4,FALSE),"")</f>
        <v/>
      </c>
      <c r="G174" s="6" t="str">
        <f>_xlfn.IFNA(VLOOKUP(C174,'Team Rosters'!$A:$F,5,FALSE),"")</f>
        <v/>
      </c>
      <c r="H174" s="6" t="str">
        <f>_xlfn.IFNA(VLOOKUP(C174,'Team Rosters'!$A:$F,6,FALSE),"")</f>
        <v/>
      </c>
      <c r="I174" s="6" t="str">
        <f>IF(H174="","",IF(COUNTIF($H$2:H174,H174)&lt;8,"Varsity",IF(AND(COUNTIF($H$2:H174,H174)&gt;7,COUNTIF($H$2:H174,H174)&lt;15),"JV","")))</f>
        <v/>
      </c>
      <c r="J174" s="6" t="str">
        <f>IF(I174="Varsity",COUNTIF($I$2:I174,"Varsity"),IF(I174="JV",COUNTIF($I$2:I174,"JV"),""))</f>
        <v/>
      </c>
      <c r="K174" s="6" t="str">
        <f>IF(COUNTIF($H$2:H174,H174)&lt;6,J174,"")</f>
        <v/>
      </c>
      <c r="L174" s="6" t="str">
        <f>IF(AND(COUNTIF($H$2:H174,H174)&gt;7,COUNTIF($H$2:H174,H174)&lt;13),J174,"")</f>
        <v/>
      </c>
    </row>
    <row r="175" spans="1:12" x14ac:dyDescent="0.25">
      <c r="A175" s="7">
        <v>174</v>
      </c>
      <c r="B175" s="4"/>
      <c r="C175" s="10"/>
      <c r="D175" s="6" t="str">
        <f>_xlfn.IFNA(VLOOKUP(C175,'Team Rosters'!$A:$F,2,FALSE),"")</f>
        <v/>
      </c>
      <c r="E175" s="6" t="str">
        <f>_xlfn.IFNA(VLOOKUP(C175,'Team Rosters'!$A:$F,3,FALSE),"")</f>
        <v/>
      </c>
      <c r="F175" s="6" t="str">
        <f>_xlfn.IFNA(VLOOKUP(C175,'Team Rosters'!$A:$F,4,FALSE),"")</f>
        <v/>
      </c>
      <c r="G175" s="6" t="str">
        <f>_xlfn.IFNA(VLOOKUP(C175,'Team Rosters'!$A:$F,5,FALSE),"")</f>
        <v/>
      </c>
      <c r="H175" s="6" t="str">
        <f>_xlfn.IFNA(VLOOKUP(C175,'Team Rosters'!$A:$F,6,FALSE),"")</f>
        <v/>
      </c>
      <c r="I175" s="6" t="str">
        <f>IF(H175="","",IF(COUNTIF($H$2:H175,H175)&lt;8,"Varsity",IF(AND(COUNTIF($H$2:H175,H175)&gt;7,COUNTIF($H$2:H175,H175)&lt;15),"JV","")))</f>
        <v/>
      </c>
      <c r="J175" s="6" t="str">
        <f>IF(I175="Varsity",COUNTIF($I$2:I175,"Varsity"),IF(I175="JV",COUNTIF($I$2:I175,"JV"),""))</f>
        <v/>
      </c>
      <c r="K175" s="6" t="str">
        <f>IF(COUNTIF($H$2:H175,H175)&lt;6,J175,"")</f>
        <v/>
      </c>
      <c r="L175" s="6" t="str">
        <f>IF(AND(COUNTIF($H$2:H175,H175)&gt;7,COUNTIF($H$2:H175,H175)&lt;13),J175,"")</f>
        <v/>
      </c>
    </row>
    <row r="176" spans="1:12" x14ac:dyDescent="0.25">
      <c r="A176" s="7">
        <v>175</v>
      </c>
      <c r="B176" s="4"/>
      <c r="C176" s="10"/>
      <c r="D176" s="6" t="str">
        <f>_xlfn.IFNA(VLOOKUP(C176,'Team Rosters'!$A:$F,2,FALSE),"")</f>
        <v/>
      </c>
      <c r="E176" s="6" t="str">
        <f>_xlfn.IFNA(VLOOKUP(C176,'Team Rosters'!$A:$F,3,FALSE),"")</f>
        <v/>
      </c>
      <c r="F176" s="6" t="str">
        <f>_xlfn.IFNA(VLOOKUP(C176,'Team Rosters'!$A:$F,4,FALSE),"")</f>
        <v/>
      </c>
      <c r="G176" s="6" t="str">
        <f>_xlfn.IFNA(VLOOKUP(C176,'Team Rosters'!$A:$F,5,FALSE),"")</f>
        <v/>
      </c>
      <c r="H176" s="6" t="str">
        <f>_xlfn.IFNA(VLOOKUP(C176,'Team Rosters'!$A:$F,6,FALSE),"")</f>
        <v/>
      </c>
      <c r="I176" s="6" t="str">
        <f>IF(H176="","",IF(COUNTIF($H$2:H176,H176)&lt;8,"Varsity",IF(AND(COUNTIF($H$2:H176,H176)&gt;7,COUNTIF($H$2:H176,H176)&lt;15),"JV","")))</f>
        <v/>
      </c>
      <c r="J176" s="6" t="str">
        <f>IF(I176="Varsity",COUNTIF($I$2:I176,"Varsity"),IF(I176="JV",COUNTIF($I$2:I176,"JV"),""))</f>
        <v/>
      </c>
      <c r="K176" s="6" t="str">
        <f>IF(COUNTIF($H$2:H176,H176)&lt;6,J176,"")</f>
        <v/>
      </c>
      <c r="L176" s="6" t="str">
        <f>IF(AND(COUNTIF($H$2:H176,H176)&gt;7,COUNTIF($H$2:H176,H176)&lt;13),J176,"")</f>
        <v/>
      </c>
    </row>
    <row r="177" spans="1:12" x14ac:dyDescent="0.25">
      <c r="A177" s="7">
        <v>176</v>
      </c>
      <c r="B177" s="4"/>
      <c r="C177" s="10"/>
      <c r="D177" s="6" t="str">
        <f>_xlfn.IFNA(VLOOKUP(C177,'Team Rosters'!$A:$F,2,FALSE),"")</f>
        <v/>
      </c>
      <c r="E177" s="6" t="str">
        <f>_xlfn.IFNA(VLOOKUP(C177,'Team Rosters'!$A:$F,3,FALSE),"")</f>
        <v/>
      </c>
      <c r="F177" s="6" t="str">
        <f>_xlfn.IFNA(VLOOKUP(C177,'Team Rosters'!$A:$F,4,FALSE),"")</f>
        <v/>
      </c>
      <c r="G177" s="6" t="str">
        <f>_xlfn.IFNA(VLOOKUP(C177,'Team Rosters'!$A:$F,5,FALSE),"")</f>
        <v/>
      </c>
      <c r="H177" s="6" t="str">
        <f>_xlfn.IFNA(VLOOKUP(C177,'Team Rosters'!$A:$F,6,FALSE),"")</f>
        <v/>
      </c>
      <c r="I177" s="6" t="str">
        <f>IF(H177="","",IF(COUNTIF($H$2:H177,H177)&lt;8,"Varsity",IF(AND(COUNTIF($H$2:H177,H177)&gt;7,COUNTIF($H$2:H177,H177)&lt;15),"JV","")))</f>
        <v/>
      </c>
      <c r="J177" s="6" t="str">
        <f>IF(I177="Varsity",COUNTIF($I$2:I177,"Varsity"),IF(I177="JV",COUNTIF($I$2:I177,"JV"),""))</f>
        <v/>
      </c>
      <c r="K177" s="6" t="str">
        <f>IF(COUNTIF($H$2:H177,H177)&lt;6,J177,"")</f>
        <v/>
      </c>
      <c r="L177" s="6" t="str">
        <f>IF(AND(COUNTIF($H$2:H177,H177)&gt;7,COUNTIF($H$2:H177,H177)&lt;13),J177,"")</f>
        <v/>
      </c>
    </row>
    <row r="178" spans="1:12" x14ac:dyDescent="0.25">
      <c r="A178" s="7">
        <v>177</v>
      </c>
      <c r="B178" s="4"/>
      <c r="C178" s="10"/>
      <c r="D178" s="6" t="str">
        <f>_xlfn.IFNA(VLOOKUP(C178,'Team Rosters'!$A:$F,2,FALSE),"")</f>
        <v/>
      </c>
      <c r="E178" s="6" t="str">
        <f>_xlfn.IFNA(VLOOKUP(C178,'Team Rosters'!$A:$F,3,FALSE),"")</f>
        <v/>
      </c>
      <c r="F178" s="6" t="str">
        <f>_xlfn.IFNA(VLOOKUP(C178,'Team Rosters'!$A:$F,4,FALSE),"")</f>
        <v/>
      </c>
      <c r="G178" s="6" t="str">
        <f>_xlfn.IFNA(VLOOKUP(C178,'Team Rosters'!$A:$F,5,FALSE),"")</f>
        <v/>
      </c>
      <c r="H178" s="6" t="str">
        <f>_xlfn.IFNA(VLOOKUP(C178,'Team Rosters'!$A:$F,6,FALSE),"")</f>
        <v/>
      </c>
      <c r="I178" s="6" t="str">
        <f>IF(H178="","",IF(COUNTIF($H$2:H178,H178)&lt;8,"Varsity",IF(AND(COUNTIF($H$2:H178,H178)&gt;7,COUNTIF($H$2:H178,H178)&lt;15),"JV","")))</f>
        <v/>
      </c>
      <c r="J178" s="6" t="str">
        <f>IF(I178="Varsity",COUNTIF($I$2:I178,"Varsity"),IF(I178="JV",COUNTIF($I$2:I178,"JV"),""))</f>
        <v/>
      </c>
      <c r="K178" s="6" t="str">
        <f>IF(COUNTIF($H$2:H178,H178)&lt;6,J178,"")</f>
        <v/>
      </c>
      <c r="L178" s="6" t="str">
        <f>IF(AND(COUNTIF($H$2:H178,H178)&gt;7,COUNTIF($H$2:H178,H178)&lt;13),J178,"")</f>
        <v/>
      </c>
    </row>
    <row r="179" spans="1:12" x14ac:dyDescent="0.25">
      <c r="A179" s="7">
        <v>178</v>
      </c>
      <c r="B179" s="4"/>
      <c r="C179" s="10"/>
      <c r="D179" s="6" t="str">
        <f>_xlfn.IFNA(VLOOKUP(C179,'Team Rosters'!$A:$F,2,FALSE),"")</f>
        <v/>
      </c>
      <c r="E179" s="6" t="str">
        <f>_xlfn.IFNA(VLOOKUP(C179,'Team Rosters'!$A:$F,3,FALSE),"")</f>
        <v/>
      </c>
      <c r="F179" s="6" t="str">
        <f>_xlfn.IFNA(VLOOKUP(C179,'Team Rosters'!$A:$F,4,FALSE),"")</f>
        <v/>
      </c>
      <c r="G179" s="6" t="str">
        <f>_xlfn.IFNA(VLOOKUP(C179,'Team Rosters'!$A:$F,5,FALSE),"")</f>
        <v/>
      </c>
      <c r="H179" s="6" t="str">
        <f>_xlfn.IFNA(VLOOKUP(C179,'Team Rosters'!$A:$F,6,FALSE),"")</f>
        <v/>
      </c>
      <c r="I179" s="6" t="str">
        <f>IF(H179="","",IF(COUNTIF($H$2:H179,H179)&lt;8,"Varsity",IF(AND(COUNTIF($H$2:H179,H179)&gt;7,COUNTIF($H$2:H179,H179)&lt;15),"JV","")))</f>
        <v/>
      </c>
      <c r="J179" s="6" t="str">
        <f>IF(I179="Varsity",COUNTIF($I$2:I179,"Varsity"),IF(I179="JV",COUNTIF($I$2:I179,"JV"),""))</f>
        <v/>
      </c>
      <c r="K179" s="6" t="str">
        <f>IF(COUNTIF($H$2:H179,H179)&lt;6,J179,"")</f>
        <v/>
      </c>
      <c r="L179" s="6" t="str">
        <f>IF(AND(COUNTIF($H$2:H179,H179)&gt;7,COUNTIF($H$2:H179,H179)&lt;13),J179,"")</f>
        <v/>
      </c>
    </row>
    <row r="180" spans="1:12" x14ac:dyDescent="0.25">
      <c r="A180" s="7">
        <v>179</v>
      </c>
      <c r="B180" s="4"/>
      <c r="C180" s="10"/>
      <c r="D180" s="6" t="str">
        <f>_xlfn.IFNA(VLOOKUP(C180,'Team Rosters'!$A:$F,2,FALSE),"")</f>
        <v/>
      </c>
      <c r="E180" s="6" t="str">
        <f>_xlfn.IFNA(VLOOKUP(C180,'Team Rosters'!$A:$F,3,FALSE),"")</f>
        <v/>
      </c>
      <c r="F180" s="6" t="str">
        <f>_xlfn.IFNA(VLOOKUP(C180,'Team Rosters'!$A:$F,4,FALSE),"")</f>
        <v/>
      </c>
      <c r="G180" s="6" t="str">
        <f>_xlfn.IFNA(VLOOKUP(C180,'Team Rosters'!$A:$F,5,FALSE),"")</f>
        <v/>
      </c>
      <c r="H180" s="6" t="str">
        <f>_xlfn.IFNA(VLOOKUP(C180,'Team Rosters'!$A:$F,6,FALSE),"")</f>
        <v/>
      </c>
      <c r="I180" s="6" t="str">
        <f>IF(H180="","",IF(COUNTIF($H$2:H180,H180)&lt;8,"Varsity",IF(AND(COUNTIF($H$2:H180,H180)&gt;7,COUNTIF($H$2:H180,H180)&lt;15),"JV","")))</f>
        <v/>
      </c>
      <c r="J180" s="6" t="str">
        <f>IF(I180="Varsity",COUNTIF($I$2:I180,"Varsity"),IF(I180="JV",COUNTIF($I$2:I180,"JV"),""))</f>
        <v/>
      </c>
      <c r="K180" s="6" t="str">
        <f>IF(COUNTIF($H$2:H180,H180)&lt;6,J180,"")</f>
        <v/>
      </c>
      <c r="L180" s="6" t="str">
        <f>IF(AND(COUNTIF($H$2:H180,H180)&gt;7,COUNTIF($H$2:H180,H180)&lt;13),J180,"")</f>
        <v/>
      </c>
    </row>
    <row r="181" spans="1:12" x14ac:dyDescent="0.25">
      <c r="A181" s="7">
        <v>180</v>
      </c>
      <c r="B181" s="4"/>
      <c r="C181" s="10"/>
      <c r="D181" s="6" t="str">
        <f>_xlfn.IFNA(VLOOKUP(C181,'Team Rosters'!$A:$F,2,FALSE),"")</f>
        <v/>
      </c>
      <c r="E181" s="6" t="str">
        <f>_xlfn.IFNA(VLOOKUP(C181,'Team Rosters'!$A:$F,3,FALSE),"")</f>
        <v/>
      </c>
      <c r="F181" s="6" t="str">
        <f>_xlfn.IFNA(VLOOKUP(C181,'Team Rosters'!$A:$F,4,FALSE),"")</f>
        <v/>
      </c>
      <c r="G181" s="6" t="str">
        <f>_xlfn.IFNA(VLOOKUP(C181,'Team Rosters'!$A:$F,5,FALSE),"")</f>
        <v/>
      </c>
      <c r="H181" s="6" t="str">
        <f>_xlfn.IFNA(VLOOKUP(C181,'Team Rosters'!$A:$F,6,FALSE),"")</f>
        <v/>
      </c>
      <c r="I181" s="6" t="str">
        <f>IF(H181="","",IF(COUNTIF($H$2:H181,H181)&lt;8,"Varsity",IF(AND(COUNTIF($H$2:H181,H181)&gt;7,COUNTIF($H$2:H181,H181)&lt;15),"JV","")))</f>
        <v/>
      </c>
      <c r="J181" s="6" t="str">
        <f>IF(I181="Varsity",COUNTIF($I$2:I181,"Varsity"),IF(I181="JV",COUNTIF($I$2:I181,"JV"),""))</f>
        <v/>
      </c>
      <c r="K181" s="6" t="str">
        <f>IF(COUNTIF($H$2:H181,H181)&lt;6,J181,"")</f>
        <v/>
      </c>
      <c r="L181" s="6" t="str">
        <f>IF(AND(COUNTIF($H$2:H181,H181)&gt;7,COUNTIF($H$2:H181,H181)&lt;13),J181,"")</f>
        <v/>
      </c>
    </row>
    <row r="182" spans="1:12" x14ac:dyDescent="0.25">
      <c r="A182" s="7">
        <v>181</v>
      </c>
      <c r="B182" s="4"/>
      <c r="C182" s="10"/>
      <c r="D182" s="6" t="str">
        <f>_xlfn.IFNA(VLOOKUP(C182,'Team Rosters'!$A:$F,2,FALSE),"")</f>
        <v/>
      </c>
      <c r="E182" s="6" t="str">
        <f>_xlfn.IFNA(VLOOKUP(C182,'Team Rosters'!$A:$F,3,FALSE),"")</f>
        <v/>
      </c>
      <c r="F182" s="6" t="str">
        <f>_xlfn.IFNA(VLOOKUP(C182,'Team Rosters'!$A:$F,4,FALSE),"")</f>
        <v/>
      </c>
      <c r="G182" s="6" t="str">
        <f>_xlfn.IFNA(VLOOKUP(C182,'Team Rosters'!$A:$F,5,FALSE),"")</f>
        <v/>
      </c>
      <c r="H182" s="6" t="str">
        <f>_xlfn.IFNA(VLOOKUP(C182,'Team Rosters'!$A:$F,6,FALSE),"")</f>
        <v/>
      </c>
      <c r="I182" s="6" t="str">
        <f>IF(H182="","",IF(COUNTIF($H$2:H182,H182)&lt;8,"Varsity",IF(AND(COUNTIF($H$2:H182,H182)&gt;7,COUNTIF($H$2:H182,H182)&lt;15),"JV","")))</f>
        <v/>
      </c>
      <c r="J182" s="6" t="str">
        <f>IF(I182="Varsity",COUNTIF($I$2:I182,"Varsity"),IF(I182="JV",COUNTIF($I$2:I182,"JV"),""))</f>
        <v/>
      </c>
      <c r="K182" s="6" t="str">
        <f>IF(COUNTIF($H$2:H182,H182)&lt;6,J182,"")</f>
        <v/>
      </c>
      <c r="L182" s="6" t="str">
        <f>IF(AND(COUNTIF($H$2:H182,H182)&gt;7,COUNTIF($H$2:H182,H182)&lt;13),J182,"")</f>
        <v/>
      </c>
    </row>
    <row r="183" spans="1:12" x14ac:dyDescent="0.25">
      <c r="A183" s="7">
        <v>182</v>
      </c>
      <c r="B183" s="4"/>
      <c r="C183" s="10"/>
      <c r="D183" s="6" t="str">
        <f>_xlfn.IFNA(VLOOKUP(C183,'Team Rosters'!$A:$F,2,FALSE),"")</f>
        <v/>
      </c>
      <c r="E183" s="6" t="str">
        <f>_xlfn.IFNA(VLOOKUP(C183,'Team Rosters'!$A:$F,3,FALSE),"")</f>
        <v/>
      </c>
      <c r="F183" s="6" t="str">
        <f>_xlfn.IFNA(VLOOKUP(C183,'Team Rosters'!$A:$F,4,FALSE),"")</f>
        <v/>
      </c>
      <c r="G183" s="6" t="str">
        <f>_xlfn.IFNA(VLOOKUP(C183,'Team Rosters'!$A:$F,5,FALSE),"")</f>
        <v/>
      </c>
      <c r="H183" s="6" t="str">
        <f>_xlfn.IFNA(VLOOKUP(C183,'Team Rosters'!$A:$F,6,FALSE),"")</f>
        <v/>
      </c>
      <c r="I183" s="6" t="str">
        <f>IF(H183="","",IF(COUNTIF($H$2:H183,H183)&lt;8,"Varsity",IF(AND(COUNTIF($H$2:H183,H183)&gt;7,COUNTIF($H$2:H183,H183)&lt;15),"JV","")))</f>
        <v/>
      </c>
      <c r="J183" s="6" t="str">
        <f>IF(I183="Varsity",COUNTIF($I$2:I183,"Varsity"),IF(I183="JV",COUNTIF($I$2:I183,"JV"),""))</f>
        <v/>
      </c>
      <c r="K183" s="6" t="str">
        <f>IF(COUNTIF($H$2:H183,H183)&lt;6,J183,"")</f>
        <v/>
      </c>
      <c r="L183" s="6" t="str">
        <f>IF(AND(COUNTIF($H$2:H183,H183)&gt;7,COUNTIF($H$2:H183,H183)&lt;13),J183,"")</f>
        <v/>
      </c>
    </row>
    <row r="184" spans="1:12" x14ac:dyDescent="0.25">
      <c r="A184" s="7">
        <v>183</v>
      </c>
      <c r="B184" s="4"/>
      <c r="C184" s="10"/>
      <c r="D184" s="6" t="str">
        <f>_xlfn.IFNA(VLOOKUP(C184,'Team Rosters'!$A:$F,2,FALSE),"")</f>
        <v/>
      </c>
      <c r="E184" s="6" t="str">
        <f>_xlfn.IFNA(VLOOKUP(C184,'Team Rosters'!$A:$F,3,FALSE),"")</f>
        <v/>
      </c>
      <c r="F184" s="6" t="str">
        <f>_xlfn.IFNA(VLOOKUP(C184,'Team Rosters'!$A:$F,4,FALSE),"")</f>
        <v/>
      </c>
      <c r="G184" s="6" t="str">
        <f>_xlfn.IFNA(VLOOKUP(C184,'Team Rosters'!$A:$F,5,FALSE),"")</f>
        <v/>
      </c>
      <c r="H184" s="6" t="str">
        <f>_xlfn.IFNA(VLOOKUP(C184,'Team Rosters'!$A:$F,6,FALSE),"")</f>
        <v/>
      </c>
      <c r="I184" s="6" t="str">
        <f>IF(H184="","",IF(COUNTIF($H$2:H184,H184)&lt;8,"Varsity",IF(AND(COUNTIF($H$2:H184,H184)&gt;7,COUNTIF($H$2:H184,H184)&lt;15),"JV","")))</f>
        <v/>
      </c>
      <c r="J184" s="6" t="str">
        <f>IF(I184="Varsity",COUNTIF($I$2:I184,"Varsity"),IF(I184="JV",COUNTIF($I$2:I184,"JV"),""))</f>
        <v/>
      </c>
      <c r="K184" s="6" t="str">
        <f>IF(COUNTIF($H$2:H184,H184)&lt;6,J184,"")</f>
        <v/>
      </c>
      <c r="L184" s="6" t="str">
        <f>IF(AND(COUNTIF($H$2:H184,H184)&gt;7,COUNTIF($H$2:H184,H184)&lt;13),J184,"")</f>
        <v/>
      </c>
    </row>
    <row r="185" spans="1:12" x14ac:dyDescent="0.25">
      <c r="A185" s="7">
        <v>184</v>
      </c>
      <c r="B185" s="4"/>
      <c r="C185" s="10"/>
      <c r="D185" s="6" t="str">
        <f>_xlfn.IFNA(VLOOKUP(C185,'Team Rosters'!$A:$F,2,FALSE),"")</f>
        <v/>
      </c>
      <c r="E185" s="6" t="str">
        <f>_xlfn.IFNA(VLOOKUP(C185,'Team Rosters'!$A:$F,3,FALSE),"")</f>
        <v/>
      </c>
      <c r="F185" s="6" t="str">
        <f>_xlfn.IFNA(VLOOKUP(C185,'Team Rosters'!$A:$F,4,FALSE),"")</f>
        <v/>
      </c>
      <c r="G185" s="6" t="str">
        <f>_xlfn.IFNA(VLOOKUP(C185,'Team Rosters'!$A:$F,5,FALSE),"")</f>
        <v/>
      </c>
      <c r="H185" s="6" t="str">
        <f>_xlfn.IFNA(VLOOKUP(C185,'Team Rosters'!$A:$F,6,FALSE),"")</f>
        <v/>
      </c>
      <c r="I185" s="6" t="str">
        <f>IF(H185="","",IF(COUNTIF($H$2:H185,H185)&lt;8,"Varsity",IF(AND(COUNTIF($H$2:H185,H185)&gt;7,COUNTIF($H$2:H185,H185)&lt;15),"JV","")))</f>
        <v/>
      </c>
      <c r="J185" s="6" t="str">
        <f>IF(I185="Varsity",COUNTIF($I$2:I185,"Varsity"),IF(I185="JV",COUNTIF($I$2:I185,"JV"),""))</f>
        <v/>
      </c>
      <c r="K185" s="6" t="str">
        <f>IF(COUNTIF($H$2:H185,H185)&lt;6,J185,"")</f>
        <v/>
      </c>
      <c r="L185" s="6" t="str">
        <f>IF(AND(COUNTIF($H$2:H185,H185)&gt;7,COUNTIF($H$2:H185,H185)&lt;13),J185,"")</f>
        <v/>
      </c>
    </row>
    <row r="186" spans="1:12" x14ac:dyDescent="0.25">
      <c r="A186" s="7">
        <v>185</v>
      </c>
      <c r="B186" s="4"/>
      <c r="C186" s="10"/>
      <c r="D186" s="6" t="str">
        <f>_xlfn.IFNA(VLOOKUP(C186,'Team Rosters'!$A:$F,2,FALSE),"")</f>
        <v/>
      </c>
      <c r="E186" s="6" t="str">
        <f>_xlfn.IFNA(VLOOKUP(C186,'Team Rosters'!$A:$F,3,FALSE),"")</f>
        <v/>
      </c>
      <c r="F186" s="6" t="str">
        <f>_xlfn.IFNA(VLOOKUP(C186,'Team Rosters'!$A:$F,4,FALSE),"")</f>
        <v/>
      </c>
      <c r="G186" s="6" t="str">
        <f>_xlfn.IFNA(VLOOKUP(C186,'Team Rosters'!$A:$F,5,FALSE),"")</f>
        <v/>
      </c>
      <c r="H186" s="6" t="str">
        <f>_xlfn.IFNA(VLOOKUP(C186,'Team Rosters'!$A:$F,6,FALSE),"")</f>
        <v/>
      </c>
      <c r="I186" s="6" t="str">
        <f>IF(H186="","",IF(COUNTIF($H$2:H186,H186)&lt;8,"Varsity",IF(AND(COUNTIF($H$2:H186,H186)&gt;7,COUNTIF($H$2:H186,H186)&lt;15),"JV","")))</f>
        <v/>
      </c>
      <c r="J186" s="6" t="str">
        <f>IF(I186="Varsity",COUNTIF($I$2:I186,"Varsity"),IF(I186="JV",COUNTIF($I$2:I186,"JV"),""))</f>
        <v/>
      </c>
      <c r="K186" s="6" t="str">
        <f>IF(COUNTIF($H$2:H186,H186)&lt;6,J186,"")</f>
        <v/>
      </c>
      <c r="L186" s="6" t="str">
        <f>IF(AND(COUNTIF($H$2:H186,H186)&gt;7,COUNTIF($H$2:H186,H186)&lt;13),J186,"")</f>
        <v/>
      </c>
    </row>
    <row r="187" spans="1:12" x14ac:dyDescent="0.25">
      <c r="A187" s="7">
        <v>186</v>
      </c>
      <c r="B187" s="4"/>
      <c r="C187" s="10"/>
      <c r="D187" s="6" t="str">
        <f>_xlfn.IFNA(VLOOKUP(C187,'Team Rosters'!$A:$F,2,FALSE),"")</f>
        <v/>
      </c>
      <c r="E187" s="6" t="str">
        <f>_xlfn.IFNA(VLOOKUP(C187,'Team Rosters'!$A:$F,3,FALSE),"")</f>
        <v/>
      </c>
      <c r="F187" s="6" t="str">
        <f>_xlfn.IFNA(VLOOKUP(C187,'Team Rosters'!$A:$F,4,FALSE),"")</f>
        <v/>
      </c>
      <c r="G187" s="6" t="str">
        <f>_xlfn.IFNA(VLOOKUP(C187,'Team Rosters'!$A:$F,5,FALSE),"")</f>
        <v/>
      </c>
      <c r="H187" s="6" t="str">
        <f>_xlfn.IFNA(VLOOKUP(C187,'Team Rosters'!$A:$F,6,FALSE),"")</f>
        <v/>
      </c>
      <c r="I187" s="6" t="str">
        <f>IF(H187="","",IF(COUNTIF($H$2:H187,H187)&lt;8,"Varsity",IF(AND(COUNTIF($H$2:H187,H187)&gt;7,COUNTIF($H$2:H187,H187)&lt;15),"JV","")))</f>
        <v/>
      </c>
      <c r="J187" s="6" t="str">
        <f>IF(I187="Varsity",COUNTIF($I$2:I187,"Varsity"),IF(I187="JV",COUNTIF($I$2:I187,"JV"),""))</f>
        <v/>
      </c>
      <c r="K187" s="6" t="str">
        <f>IF(COUNTIF($H$2:H187,H187)&lt;6,J187,"")</f>
        <v/>
      </c>
      <c r="L187" s="6" t="str">
        <f>IF(AND(COUNTIF($H$2:H187,H187)&gt;7,COUNTIF($H$2:H187,H187)&lt;13),J187,"")</f>
        <v/>
      </c>
    </row>
    <row r="188" spans="1:12" x14ac:dyDescent="0.25">
      <c r="A188" s="7">
        <v>187</v>
      </c>
      <c r="B188" s="4"/>
      <c r="C188" s="10"/>
      <c r="D188" s="6" t="str">
        <f>_xlfn.IFNA(VLOOKUP(C188,'Team Rosters'!$A:$F,2,FALSE),"")</f>
        <v/>
      </c>
      <c r="E188" s="6" t="str">
        <f>_xlfn.IFNA(VLOOKUP(C188,'Team Rosters'!$A:$F,3,FALSE),"")</f>
        <v/>
      </c>
      <c r="F188" s="6" t="str">
        <f>_xlfn.IFNA(VLOOKUP(C188,'Team Rosters'!$A:$F,4,FALSE),"")</f>
        <v/>
      </c>
      <c r="G188" s="6" t="str">
        <f>_xlfn.IFNA(VLOOKUP(C188,'Team Rosters'!$A:$F,5,FALSE),"")</f>
        <v/>
      </c>
      <c r="H188" s="6" t="str">
        <f>_xlfn.IFNA(VLOOKUP(C188,'Team Rosters'!$A:$F,6,FALSE),"")</f>
        <v/>
      </c>
      <c r="I188" s="6" t="str">
        <f>IF(H188="","",IF(COUNTIF($H$2:H188,H188)&lt;8,"Varsity",IF(AND(COUNTIF($H$2:H188,H188)&gt;7,COUNTIF($H$2:H188,H188)&lt;15),"JV","")))</f>
        <v/>
      </c>
      <c r="J188" s="6" t="str">
        <f>IF(I188="Varsity",COUNTIF($I$2:I188,"Varsity"),IF(I188="JV",COUNTIF($I$2:I188,"JV"),""))</f>
        <v/>
      </c>
      <c r="K188" s="6" t="str">
        <f>IF(COUNTIF($H$2:H188,H188)&lt;6,J188,"")</f>
        <v/>
      </c>
      <c r="L188" s="6" t="str">
        <f>IF(AND(COUNTIF($H$2:H188,H188)&gt;7,COUNTIF($H$2:H188,H188)&lt;13),J188,"")</f>
        <v/>
      </c>
    </row>
    <row r="189" spans="1:12" x14ac:dyDescent="0.25">
      <c r="A189" s="7">
        <v>188</v>
      </c>
      <c r="B189" s="4"/>
      <c r="C189" s="10"/>
      <c r="D189" s="6" t="str">
        <f>_xlfn.IFNA(VLOOKUP(C189,'Team Rosters'!$A:$F,2,FALSE),"")</f>
        <v/>
      </c>
      <c r="E189" s="6" t="str">
        <f>_xlfn.IFNA(VLOOKUP(C189,'Team Rosters'!$A:$F,3,FALSE),"")</f>
        <v/>
      </c>
      <c r="F189" s="6" t="str">
        <f>_xlfn.IFNA(VLOOKUP(C189,'Team Rosters'!$A:$F,4,FALSE),"")</f>
        <v/>
      </c>
      <c r="G189" s="6" t="str">
        <f>_xlfn.IFNA(VLOOKUP(C189,'Team Rosters'!$A:$F,5,FALSE),"")</f>
        <v/>
      </c>
      <c r="H189" s="6" t="str">
        <f>_xlfn.IFNA(VLOOKUP(C189,'Team Rosters'!$A:$F,6,FALSE),"")</f>
        <v/>
      </c>
      <c r="I189" s="6" t="str">
        <f>IF(H189="","",IF(COUNTIF($H$2:H189,H189)&lt;8,"Varsity",IF(AND(COUNTIF($H$2:H189,H189)&gt;7,COUNTIF($H$2:H189,H189)&lt;15),"JV","")))</f>
        <v/>
      </c>
      <c r="J189" s="6" t="str">
        <f>IF(I189="Varsity",COUNTIF($I$2:I189,"Varsity"),IF(I189="JV",COUNTIF($I$2:I189,"JV"),""))</f>
        <v/>
      </c>
      <c r="K189" s="6" t="str">
        <f>IF(COUNTIF($H$2:H189,H189)&lt;6,J189,"")</f>
        <v/>
      </c>
      <c r="L189" s="6" t="str">
        <f>IF(AND(COUNTIF($H$2:H189,H189)&gt;7,COUNTIF($H$2:H189,H189)&lt;13),J189,"")</f>
        <v/>
      </c>
    </row>
    <row r="190" spans="1:12" x14ac:dyDescent="0.25">
      <c r="A190" s="7">
        <v>189</v>
      </c>
      <c r="B190" s="4"/>
      <c r="C190" s="10"/>
      <c r="D190" s="6" t="str">
        <f>_xlfn.IFNA(VLOOKUP(C190,'Team Rosters'!$A:$F,2,FALSE),"")</f>
        <v/>
      </c>
      <c r="E190" s="6" t="str">
        <f>_xlfn.IFNA(VLOOKUP(C190,'Team Rosters'!$A:$F,3,FALSE),"")</f>
        <v/>
      </c>
      <c r="F190" s="6" t="str">
        <f>_xlfn.IFNA(VLOOKUP(C190,'Team Rosters'!$A:$F,4,FALSE),"")</f>
        <v/>
      </c>
      <c r="G190" s="6" t="str">
        <f>_xlfn.IFNA(VLOOKUP(C190,'Team Rosters'!$A:$F,5,FALSE),"")</f>
        <v/>
      </c>
      <c r="H190" s="6" t="str">
        <f>_xlfn.IFNA(VLOOKUP(C190,'Team Rosters'!$A:$F,6,FALSE),"")</f>
        <v/>
      </c>
      <c r="I190" s="6" t="str">
        <f>IF(H190="","",IF(COUNTIF($H$2:H190,H190)&lt;8,"Varsity",IF(AND(COUNTIF($H$2:H190,H190)&gt;7,COUNTIF($H$2:H190,H190)&lt;15),"JV","")))</f>
        <v/>
      </c>
      <c r="J190" s="6" t="str">
        <f>IF(I190="Varsity",COUNTIF($I$2:I190,"Varsity"),IF(I190="JV",COUNTIF($I$2:I190,"JV"),""))</f>
        <v/>
      </c>
      <c r="K190" s="6" t="str">
        <f>IF(COUNTIF($H$2:H190,H190)&lt;6,J190,"")</f>
        <v/>
      </c>
      <c r="L190" s="6" t="str">
        <f>IF(AND(COUNTIF($H$2:H190,H190)&gt;7,COUNTIF($H$2:H190,H190)&lt;13),J190,"")</f>
        <v/>
      </c>
    </row>
    <row r="191" spans="1:12" x14ac:dyDescent="0.25">
      <c r="A191" s="7">
        <v>190</v>
      </c>
      <c r="B191" s="4"/>
      <c r="C191" s="10"/>
      <c r="D191" s="6" t="str">
        <f>_xlfn.IFNA(VLOOKUP(C191,'Team Rosters'!$A:$F,2,FALSE),"")</f>
        <v/>
      </c>
      <c r="E191" s="6" t="str">
        <f>_xlfn.IFNA(VLOOKUP(C191,'Team Rosters'!$A:$F,3,FALSE),"")</f>
        <v/>
      </c>
      <c r="F191" s="6" t="str">
        <f>_xlfn.IFNA(VLOOKUP(C191,'Team Rosters'!$A:$F,4,FALSE),"")</f>
        <v/>
      </c>
      <c r="G191" s="6" t="str">
        <f>_xlfn.IFNA(VLOOKUP(C191,'Team Rosters'!$A:$F,5,FALSE),"")</f>
        <v/>
      </c>
      <c r="H191" s="6" t="str">
        <f>_xlfn.IFNA(VLOOKUP(C191,'Team Rosters'!$A:$F,6,FALSE),"")</f>
        <v/>
      </c>
      <c r="I191" s="6" t="str">
        <f>IF(H191="","",IF(COUNTIF($H$2:H191,H191)&lt;8,"Varsity",IF(AND(COUNTIF($H$2:H191,H191)&gt;7,COUNTIF($H$2:H191,H191)&lt;15),"JV","")))</f>
        <v/>
      </c>
      <c r="J191" s="6" t="str">
        <f>IF(I191="Varsity",COUNTIF($I$2:I191,"Varsity"),IF(I191="JV",COUNTIF($I$2:I191,"JV"),""))</f>
        <v/>
      </c>
      <c r="K191" s="6" t="str">
        <f>IF(COUNTIF($H$2:H191,H191)&lt;6,J191,"")</f>
        <v/>
      </c>
      <c r="L191" s="6" t="str">
        <f>IF(AND(COUNTIF($H$2:H191,H191)&gt;7,COUNTIF($H$2:H191,H191)&lt;13),J191,"")</f>
        <v/>
      </c>
    </row>
    <row r="192" spans="1:12" x14ac:dyDescent="0.25">
      <c r="A192" s="7">
        <v>191</v>
      </c>
      <c r="B192" s="4"/>
      <c r="C192" s="10"/>
      <c r="D192" s="6" t="str">
        <f>_xlfn.IFNA(VLOOKUP(C192,'Team Rosters'!$A:$F,2,FALSE),"")</f>
        <v/>
      </c>
      <c r="E192" s="6" t="str">
        <f>_xlfn.IFNA(VLOOKUP(C192,'Team Rosters'!$A:$F,3,FALSE),"")</f>
        <v/>
      </c>
      <c r="F192" s="6" t="str">
        <f>_xlfn.IFNA(VLOOKUP(C192,'Team Rosters'!$A:$F,4,FALSE),"")</f>
        <v/>
      </c>
      <c r="G192" s="6" t="str">
        <f>_xlfn.IFNA(VLOOKUP(C192,'Team Rosters'!$A:$F,5,FALSE),"")</f>
        <v/>
      </c>
      <c r="H192" s="6" t="str">
        <f>_xlfn.IFNA(VLOOKUP(C192,'Team Rosters'!$A:$F,6,FALSE),"")</f>
        <v/>
      </c>
      <c r="I192" s="6" t="str">
        <f>IF(H192="","",IF(COUNTIF($H$2:H192,H192)&lt;8,"Varsity",IF(AND(COUNTIF($H$2:H192,H192)&gt;7,COUNTIF($H$2:H192,H192)&lt;15),"JV","")))</f>
        <v/>
      </c>
      <c r="J192" s="6" t="str">
        <f>IF(I192="Varsity",COUNTIF($I$2:I192,"Varsity"),IF(I192="JV",COUNTIF($I$2:I192,"JV"),""))</f>
        <v/>
      </c>
      <c r="K192" s="6" t="str">
        <f>IF(COUNTIF($H$2:H192,H192)&lt;6,J192,"")</f>
        <v/>
      </c>
      <c r="L192" s="6" t="str">
        <f>IF(AND(COUNTIF($H$2:H192,H192)&gt;7,COUNTIF($H$2:H192,H192)&lt;13),J192,"")</f>
        <v/>
      </c>
    </row>
    <row r="193" spans="1:12" x14ac:dyDescent="0.25">
      <c r="A193" s="7">
        <v>192</v>
      </c>
      <c r="B193" s="4"/>
      <c r="C193" s="10"/>
      <c r="D193" s="6" t="str">
        <f>_xlfn.IFNA(VLOOKUP(C193,'Team Rosters'!$A:$F,2,FALSE),"")</f>
        <v/>
      </c>
      <c r="E193" s="6" t="str">
        <f>_xlfn.IFNA(VLOOKUP(C193,'Team Rosters'!$A:$F,3,FALSE),"")</f>
        <v/>
      </c>
      <c r="F193" s="6" t="str">
        <f>_xlfn.IFNA(VLOOKUP(C193,'Team Rosters'!$A:$F,4,FALSE),"")</f>
        <v/>
      </c>
      <c r="G193" s="6" t="str">
        <f>_xlfn.IFNA(VLOOKUP(C193,'Team Rosters'!$A:$F,5,FALSE),"")</f>
        <v/>
      </c>
      <c r="H193" s="6" t="str">
        <f>_xlfn.IFNA(VLOOKUP(C193,'Team Rosters'!$A:$F,6,FALSE),"")</f>
        <v/>
      </c>
      <c r="I193" s="6" t="str">
        <f>IF(H193="","",IF(COUNTIF($H$2:H193,H193)&lt;8,"Varsity",IF(AND(COUNTIF($H$2:H193,H193)&gt;7,COUNTIF($H$2:H193,H193)&lt;15),"JV","")))</f>
        <v/>
      </c>
      <c r="J193" s="6" t="str">
        <f>IF(I193="Varsity",COUNTIF($I$2:I193,"Varsity"),IF(I193="JV",COUNTIF($I$2:I193,"JV"),""))</f>
        <v/>
      </c>
      <c r="K193" s="6" t="str">
        <f>IF(COUNTIF($H$2:H193,H193)&lt;6,J193,"")</f>
        <v/>
      </c>
      <c r="L193" s="6" t="str">
        <f>IF(AND(COUNTIF($H$2:H193,H193)&gt;7,COUNTIF($H$2:H193,H193)&lt;13),J193,"")</f>
        <v/>
      </c>
    </row>
    <row r="194" spans="1:12" x14ac:dyDescent="0.25">
      <c r="A194" s="7">
        <v>193</v>
      </c>
      <c r="B194" s="4"/>
      <c r="C194" s="10"/>
      <c r="D194" s="6" t="str">
        <f>_xlfn.IFNA(VLOOKUP(C194,'Team Rosters'!$A:$F,2,FALSE),"")</f>
        <v/>
      </c>
      <c r="E194" s="6" t="str">
        <f>_xlfn.IFNA(VLOOKUP(C194,'Team Rosters'!$A:$F,3,FALSE),"")</f>
        <v/>
      </c>
      <c r="F194" s="6" t="str">
        <f>_xlfn.IFNA(VLOOKUP(C194,'Team Rosters'!$A:$F,4,FALSE),"")</f>
        <v/>
      </c>
      <c r="G194" s="6" t="str">
        <f>_xlfn.IFNA(VLOOKUP(C194,'Team Rosters'!$A:$F,5,FALSE),"")</f>
        <v/>
      </c>
      <c r="H194" s="6" t="str">
        <f>_xlfn.IFNA(VLOOKUP(C194,'Team Rosters'!$A:$F,6,FALSE),"")</f>
        <v/>
      </c>
      <c r="I194" s="6" t="str">
        <f>IF(H194="","",IF(COUNTIF($H$2:H194,H194)&lt;8,"Varsity",IF(AND(COUNTIF($H$2:H194,H194)&gt;7,COUNTIF($H$2:H194,H194)&lt;15),"JV","")))</f>
        <v/>
      </c>
      <c r="J194" s="6" t="str">
        <f>IF(I194="Varsity",COUNTIF($I$2:I194,"Varsity"),IF(I194="JV",COUNTIF($I$2:I194,"JV"),""))</f>
        <v/>
      </c>
      <c r="K194" s="6" t="str">
        <f>IF(COUNTIF($H$2:H194,H194)&lt;6,J194,"")</f>
        <v/>
      </c>
      <c r="L194" s="6" t="str">
        <f>IF(AND(COUNTIF($H$2:H194,H194)&gt;7,COUNTIF($H$2:H194,H194)&lt;13),J194,"")</f>
        <v/>
      </c>
    </row>
    <row r="195" spans="1:12" x14ac:dyDescent="0.25">
      <c r="A195" s="7">
        <v>194</v>
      </c>
      <c r="B195" s="4"/>
      <c r="C195" s="10"/>
      <c r="D195" s="6" t="str">
        <f>_xlfn.IFNA(VLOOKUP(C195,'Team Rosters'!$A:$F,2,FALSE),"")</f>
        <v/>
      </c>
      <c r="E195" s="6" t="str">
        <f>_xlfn.IFNA(VLOOKUP(C195,'Team Rosters'!$A:$F,3,FALSE),"")</f>
        <v/>
      </c>
      <c r="F195" s="6" t="str">
        <f>_xlfn.IFNA(VLOOKUP(C195,'Team Rosters'!$A:$F,4,FALSE),"")</f>
        <v/>
      </c>
      <c r="G195" s="6" t="str">
        <f>_xlfn.IFNA(VLOOKUP(C195,'Team Rosters'!$A:$F,5,FALSE),"")</f>
        <v/>
      </c>
      <c r="H195" s="6" t="str">
        <f>_xlfn.IFNA(VLOOKUP(C195,'Team Rosters'!$A:$F,6,FALSE),"")</f>
        <v/>
      </c>
      <c r="I195" s="6" t="str">
        <f>IF(H195="","",IF(COUNTIF($H$2:H195,H195)&lt;8,"Varsity",IF(AND(COUNTIF($H$2:H195,H195)&gt;7,COUNTIF($H$2:H195,H195)&lt;15),"JV","")))</f>
        <v/>
      </c>
      <c r="J195" s="6" t="str">
        <f>IF(I195="Varsity",COUNTIF($I$2:I195,"Varsity"),IF(I195="JV",COUNTIF($I$2:I195,"JV"),""))</f>
        <v/>
      </c>
      <c r="K195" s="6" t="str">
        <f>IF(COUNTIF($H$2:H195,H195)&lt;6,J195,"")</f>
        <v/>
      </c>
      <c r="L195" s="6" t="str">
        <f>IF(AND(COUNTIF($H$2:H195,H195)&gt;7,COUNTIF($H$2:H195,H195)&lt;13),J195,"")</f>
        <v/>
      </c>
    </row>
    <row r="196" spans="1:12" x14ac:dyDescent="0.25">
      <c r="A196" s="7">
        <v>195</v>
      </c>
      <c r="B196" s="4"/>
      <c r="C196" s="10"/>
      <c r="D196" s="6" t="str">
        <f>_xlfn.IFNA(VLOOKUP(C196,'Team Rosters'!$A:$F,2,FALSE),"")</f>
        <v/>
      </c>
      <c r="E196" s="6" t="str">
        <f>_xlfn.IFNA(VLOOKUP(C196,'Team Rosters'!$A:$F,3,FALSE),"")</f>
        <v/>
      </c>
      <c r="F196" s="6" t="str">
        <f>_xlfn.IFNA(VLOOKUP(C196,'Team Rosters'!$A:$F,4,FALSE),"")</f>
        <v/>
      </c>
      <c r="G196" s="6" t="str">
        <f>_xlfn.IFNA(VLOOKUP(C196,'Team Rosters'!$A:$F,5,FALSE),"")</f>
        <v/>
      </c>
      <c r="H196" s="6" t="str">
        <f>_xlfn.IFNA(VLOOKUP(C196,'Team Rosters'!$A:$F,6,FALSE),"")</f>
        <v/>
      </c>
      <c r="I196" s="6" t="str">
        <f>IF(H196="","",IF(COUNTIF($H$2:H196,H196)&lt;8,"Varsity",IF(AND(COUNTIF($H$2:H196,H196)&gt;7,COUNTIF($H$2:H196,H196)&lt;15),"JV","")))</f>
        <v/>
      </c>
      <c r="J196" s="6" t="str">
        <f>IF(I196="Varsity",COUNTIF($I$2:I196,"Varsity"),IF(I196="JV",COUNTIF($I$2:I196,"JV"),""))</f>
        <v/>
      </c>
      <c r="K196" s="6" t="str">
        <f>IF(COUNTIF($H$2:H196,H196)&lt;6,J196,"")</f>
        <v/>
      </c>
      <c r="L196" s="6" t="str">
        <f>IF(AND(COUNTIF($H$2:H196,H196)&gt;7,COUNTIF($H$2:H196,H196)&lt;13),J196,"")</f>
        <v/>
      </c>
    </row>
    <row r="197" spans="1:12" x14ac:dyDescent="0.25">
      <c r="A197" s="7">
        <v>196</v>
      </c>
      <c r="B197" s="4"/>
      <c r="C197" s="10"/>
      <c r="D197" s="6" t="str">
        <f>_xlfn.IFNA(VLOOKUP(C197,'Team Rosters'!$A:$F,2,FALSE),"")</f>
        <v/>
      </c>
      <c r="E197" s="6" t="str">
        <f>_xlfn.IFNA(VLOOKUP(C197,'Team Rosters'!$A:$F,3,FALSE),"")</f>
        <v/>
      </c>
      <c r="F197" s="6" t="str">
        <f>_xlfn.IFNA(VLOOKUP(C197,'Team Rosters'!$A:$F,4,FALSE),"")</f>
        <v/>
      </c>
      <c r="G197" s="6" t="str">
        <f>_xlfn.IFNA(VLOOKUP(C197,'Team Rosters'!$A:$F,5,FALSE),"")</f>
        <v/>
      </c>
      <c r="H197" s="6" t="str">
        <f>_xlfn.IFNA(VLOOKUP(C197,'Team Rosters'!$A:$F,6,FALSE),"")</f>
        <v/>
      </c>
      <c r="I197" s="6" t="str">
        <f>IF(H197="","",IF(COUNTIF($H$2:H197,H197)&lt;8,"Varsity",IF(AND(COUNTIF($H$2:H197,H197)&gt;7,COUNTIF($H$2:H197,H197)&lt;15),"JV","")))</f>
        <v/>
      </c>
      <c r="J197" s="6" t="str">
        <f>IF(I197="Varsity",COUNTIF($I$2:I197,"Varsity"),IF(I197="JV",COUNTIF($I$2:I197,"JV"),""))</f>
        <v/>
      </c>
      <c r="K197" s="6" t="str">
        <f>IF(COUNTIF($H$2:H197,H197)&lt;6,J197,"")</f>
        <v/>
      </c>
      <c r="L197" s="6" t="str">
        <f>IF(AND(COUNTIF($H$2:H197,H197)&gt;7,COUNTIF($H$2:H197,H197)&lt;13),J197,"")</f>
        <v/>
      </c>
    </row>
    <row r="198" spans="1:12" x14ac:dyDescent="0.25">
      <c r="A198" s="7">
        <v>197</v>
      </c>
      <c r="B198" s="4"/>
      <c r="C198" s="10"/>
      <c r="D198" s="6" t="str">
        <f>_xlfn.IFNA(VLOOKUP(C198,'Team Rosters'!$A:$F,2,FALSE),"")</f>
        <v/>
      </c>
      <c r="E198" s="6" t="str">
        <f>_xlfn.IFNA(VLOOKUP(C198,'Team Rosters'!$A:$F,3,FALSE),"")</f>
        <v/>
      </c>
      <c r="F198" s="6" t="str">
        <f>_xlfn.IFNA(VLOOKUP(C198,'Team Rosters'!$A:$F,4,FALSE),"")</f>
        <v/>
      </c>
      <c r="G198" s="6" t="str">
        <f>_xlfn.IFNA(VLOOKUP(C198,'Team Rosters'!$A:$F,5,FALSE),"")</f>
        <v/>
      </c>
      <c r="H198" s="6" t="str">
        <f>_xlfn.IFNA(VLOOKUP(C198,'Team Rosters'!$A:$F,6,FALSE),"")</f>
        <v/>
      </c>
      <c r="I198" s="6" t="str">
        <f>IF(H198="","",IF(COUNTIF($H$2:H198,H198)&lt;8,"Varsity",IF(AND(COUNTIF($H$2:H198,H198)&gt;7,COUNTIF($H$2:H198,H198)&lt;15),"JV","")))</f>
        <v/>
      </c>
      <c r="J198" s="6" t="str">
        <f>IF(I198="Varsity",COUNTIF($I$2:I198,"Varsity"),IF(I198="JV",COUNTIF($I$2:I198,"JV"),""))</f>
        <v/>
      </c>
      <c r="K198" s="6" t="str">
        <f>IF(COUNTIF($H$2:H198,H198)&lt;6,J198,"")</f>
        <v/>
      </c>
      <c r="L198" s="6" t="str">
        <f>IF(AND(COUNTIF($H$2:H198,H198)&gt;7,COUNTIF($H$2:H198,H198)&lt;13),J198,"")</f>
        <v/>
      </c>
    </row>
    <row r="199" spans="1:12" x14ac:dyDescent="0.25">
      <c r="A199" s="7">
        <v>198</v>
      </c>
      <c r="B199" s="4"/>
      <c r="C199" s="10"/>
      <c r="D199" s="6" t="str">
        <f>_xlfn.IFNA(VLOOKUP(C199,'Team Rosters'!$A:$F,2,FALSE),"")</f>
        <v/>
      </c>
      <c r="E199" s="6" t="str">
        <f>_xlfn.IFNA(VLOOKUP(C199,'Team Rosters'!$A:$F,3,FALSE),"")</f>
        <v/>
      </c>
      <c r="F199" s="6" t="str">
        <f>_xlfn.IFNA(VLOOKUP(C199,'Team Rosters'!$A:$F,4,FALSE),"")</f>
        <v/>
      </c>
      <c r="G199" s="6" t="str">
        <f>_xlfn.IFNA(VLOOKUP(C199,'Team Rosters'!$A:$F,5,FALSE),"")</f>
        <v/>
      </c>
      <c r="H199" s="6" t="str">
        <f>_xlfn.IFNA(VLOOKUP(C199,'Team Rosters'!$A:$F,6,FALSE),"")</f>
        <v/>
      </c>
      <c r="I199" s="6" t="str">
        <f>IF(H199="","",IF(COUNTIF($H$2:H199,H199)&lt;8,"Varsity",IF(AND(COUNTIF($H$2:H199,H199)&gt;7,COUNTIF($H$2:H199,H199)&lt;15),"JV","")))</f>
        <v/>
      </c>
      <c r="J199" s="6" t="str">
        <f>IF(I199="Varsity",COUNTIF($I$2:I199,"Varsity"),IF(I199="JV",COUNTIF($I$2:I199,"JV"),""))</f>
        <v/>
      </c>
      <c r="K199" s="6" t="str">
        <f>IF(COUNTIF($H$2:H199,H199)&lt;6,J199,"")</f>
        <v/>
      </c>
      <c r="L199" s="6" t="str">
        <f>IF(AND(COUNTIF($H$2:H199,H199)&gt;7,COUNTIF($H$2:H199,H199)&lt;13),J199,"")</f>
        <v/>
      </c>
    </row>
    <row r="200" spans="1:12" x14ac:dyDescent="0.25">
      <c r="A200" s="7">
        <v>199</v>
      </c>
      <c r="B200" s="4"/>
      <c r="C200" s="10"/>
      <c r="D200" s="6" t="str">
        <f>_xlfn.IFNA(VLOOKUP(C200,'Team Rosters'!$A:$F,2,FALSE),"")</f>
        <v/>
      </c>
      <c r="E200" s="6" t="str">
        <f>_xlfn.IFNA(VLOOKUP(C200,'Team Rosters'!$A:$F,3,FALSE),"")</f>
        <v/>
      </c>
      <c r="F200" s="6" t="str">
        <f>_xlfn.IFNA(VLOOKUP(C200,'Team Rosters'!$A:$F,4,FALSE),"")</f>
        <v/>
      </c>
      <c r="G200" s="6" t="str">
        <f>_xlfn.IFNA(VLOOKUP(C200,'Team Rosters'!$A:$F,5,FALSE),"")</f>
        <v/>
      </c>
      <c r="H200" s="6" t="str">
        <f>_xlfn.IFNA(VLOOKUP(C200,'Team Rosters'!$A:$F,6,FALSE),"")</f>
        <v/>
      </c>
      <c r="I200" s="6" t="str">
        <f>IF(H200="","",IF(COUNTIF($H$2:H200,H200)&lt;8,"Varsity",IF(AND(COUNTIF($H$2:H200,H200)&gt;7,COUNTIF($H$2:H200,H200)&lt;15),"JV","")))</f>
        <v/>
      </c>
      <c r="J200" s="6" t="str">
        <f>IF(I200="Varsity",COUNTIF($I$2:I200,"Varsity"),IF(I200="JV",COUNTIF($I$2:I200,"JV"),""))</f>
        <v/>
      </c>
      <c r="K200" s="6" t="str">
        <f>IF(COUNTIF($H$2:H200,H200)&lt;6,J200,"")</f>
        <v/>
      </c>
      <c r="L200" s="6" t="str">
        <f>IF(AND(COUNTIF($H$2:H200,H200)&gt;7,COUNTIF($H$2:H200,H200)&lt;13),J200,"")</f>
        <v/>
      </c>
    </row>
    <row r="201" spans="1:12" x14ac:dyDescent="0.25">
      <c r="A201" s="7">
        <v>200</v>
      </c>
      <c r="B201" s="4"/>
      <c r="C201" s="10"/>
      <c r="D201" s="6" t="str">
        <f>_xlfn.IFNA(VLOOKUP(C201,'Team Rosters'!$A:$F,2,FALSE),"")</f>
        <v/>
      </c>
      <c r="E201" s="6" t="str">
        <f>_xlfn.IFNA(VLOOKUP(C201,'Team Rosters'!$A:$F,3,FALSE),"")</f>
        <v/>
      </c>
      <c r="F201" s="6" t="str">
        <f>_xlfn.IFNA(VLOOKUP(C201,'Team Rosters'!$A:$F,4,FALSE),"")</f>
        <v/>
      </c>
      <c r="G201" s="6" t="str">
        <f>_xlfn.IFNA(VLOOKUP(C201,'Team Rosters'!$A:$F,5,FALSE),"")</f>
        <v/>
      </c>
      <c r="H201" s="6" t="str">
        <f>_xlfn.IFNA(VLOOKUP(C201,'Team Rosters'!$A:$F,6,FALSE),"")</f>
        <v/>
      </c>
      <c r="I201" s="6" t="str">
        <f>IF(H201="","",IF(COUNTIF($H$2:H201,H201)&lt;8,"Varsity",IF(AND(COUNTIF($H$2:H201,H201)&gt;7,COUNTIF($H$2:H201,H201)&lt;15),"JV","")))</f>
        <v/>
      </c>
      <c r="J201" s="6" t="str">
        <f>IF(I201="Varsity",COUNTIF($I$2:I201,"Varsity"),IF(I201="JV",COUNTIF($I$2:I201,"JV"),""))</f>
        <v/>
      </c>
      <c r="K201" s="6" t="str">
        <f>IF(COUNTIF($H$2:H201,H201)&lt;6,J201,"")</f>
        <v/>
      </c>
      <c r="L201" s="6" t="str">
        <f>IF(AND(COUNTIF($H$2:H201,H201)&gt;7,COUNTIF($H$2:H201,H201)&lt;13),J201,"")</f>
        <v/>
      </c>
    </row>
  </sheetData>
  <sheetProtection formatCells="0" formatColumns="0" formatRows="0" sort="0" autoFilter="0" pivotTables="0"/>
  <protectedRanges>
    <protectedRange sqref="A1:C1048576" name="Range1"/>
    <protectedRange sqref="N6:P6 N2:Q2" name="Range2"/>
  </protectedRanges>
  <autoFilter ref="A1:L201" xr:uid="{74D3A3FD-788C-4378-B36D-9EF3D8EC381B}">
    <sortState xmlns:xlrd2="http://schemas.microsoft.com/office/spreadsheetml/2017/richdata2" ref="A2:L201">
      <sortCondition ref="B1:B201"/>
    </sortState>
  </autoFilter>
  <mergeCells count="2">
    <mergeCell ref="N1:P1"/>
    <mergeCell ref="N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CEC1-5AC0-4A81-81D2-FF306DCDEFDE}">
  <dimension ref="A1:P151"/>
  <sheetViews>
    <sheetView tabSelected="1" workbookViewId="0">
      <pane ySplit="1" topLeftCell="A37" activePane="bottomLeft" state="frozen"/>
      <selection pane="bottomLeft" activeCell="B64" sqref="B64"/>
    </sheetView>
  </sheetViews>
  <sheetFormatPr defaultRowHeight="15" x14ac:dyDescent="0.25"/>
  <cols>
    <col min="1" max="1" width="8" style="1" bestFit="1" customWidth="1"/>
    <col min="2" max="2" width="7.7109375" style="1" bestFit="1" customWidth="1"/>
    <col min="3" max="3" width="6.140625" style="1" bestFit="1" customWidth="1"/>
    <col min="4" max="5" width="16.7109375" style="1" bestFit="1" customWidth="1"/>
    <col min="6" max="6" width="9.85546875" style="1" bestFit="1" customWidth="1"/>
    <col min="7" max="7" width="8.5703125" style="1" bestFit="1" customWidth="1"/>
    <col min="8" max="9" width="10" style="1" bestFit="1" customWidth="1"/>
    <col min="10" max="10" width="5.7109375" style="1" bestFit="1" customWidth="1"/>
    <col min="11" max="11" width="12.42578125" style="1" bestFit="1" customWidth="1"/>
    <col min="12" max="13" width="9.140625" style="1"/>
    <col min="14" max="14" width="10.7109375" style="1" customWidth="1"/>
    <col min="15" max="15" width="13.5703125" style="1" bestFit="1" customWidth="1"/>
    <col min="16" max="16" width="10.7109375" style="1" customWidth="1"/>
    <col min="17" max="17" width="9.140625" style="1"/>
    <col min="18" max="18" width="10.7109375" style="1" customWidth="1"/>
    <col min="19" max="19" width="13.5703125" style="1" bestFit="1" customWidth="1"/>
    <col min="20" max="20" width="10.7109375" style="1" customWidth="1"/>
    <col min="21" max="16384" width="9.140625" style="1"/>
  </cols>
  <sheetData>
    <row r="1" spans="1:16" x14ac:dyDescent="0.25">
      <c r="A1" s="8" t="s">
        <v>54</v>
      </c>
      <c r="B1" s="8" t="s">
        <v>55</v>
      </c>
      <c r="C1" s="8" t="s">
        <v>53</v>
      </c>
      <c r="D1" s="8" t="s">
        <v>1</v>
      </c>
      <c r="E1" s="8" t="s">
        <v>0</v>
      </c>
      <c r="F1" s="8" t="s">
        <v>2</v>
      </c>
      <c r="G1" s="8" t="s">
        <v>3</v>
      </c>
      <c r="H1" s="8" t="s">
        <v>4</v>
      </c>
      <c r="I1" s="8" t="s">
        <v>66</v>
      </c>
      <c r="J1" s="8" t="s">
        <v>54</v>
      </c>
      <c r="K1" s="8" t="s">
        <v>67</v>
      </c>
      <c r="L1" s="8" t="s">
        <v>68</v>
      </c>
      <c r="N1" s="23" t="s">
        <v>69</v>
      </c>
      <c r="O1" s="23"/>
      <c r="P1" s="23"/>
    </row>
    <row r="2" spans="1:16" x14ac:dyDescent="0.25">
      <c r="A2" s="7">
        <v>1</v>
      </c>
      <c r="B2" s="5">
        <v>8.1700231481481485E-3</v>
      </c>
      <c r="C2" s="4">
        <v>427</v>
      </c>
      <c r="D2" s="6" t="str">
        <f>_xlfn.IFNA(VLOOKUP(C2,'Team Rosters'!$A:$F,2,FALSE),"")</f>
        <v>Caterina</v>
      </c>
      <c r="E2" s="6" t="str">
        <f>_xlfn.IFNA(VLOOKUP(C2,'Team Rosters'!$A:$F,3,FALSE),"")</f>
        <v>Perego</v>
      </c>
      <c r="F2" s="6">
        <f>_xlfn.IFNA(VLOOKUP(C2,'Team Rosters'!$A:$F,4,FALSE),"")</f>
        <v>8</v>
      </c>
      <c r="G2" s="6" t="str">
        <f>_xlfn.IFNA(VLOOKUP(C2,'Team Rosters'!$A:$F,5,FALSE),"")</f>
        <v>Female</v>
      </c>
      <c r="H2" s="6" t="str">
        <f>_xlfn.IFNA(VLOOKUP(C2,'Team Rosters'!$A:$F,6,FALSE),"")</f>
        <v>Woodside</v>
      </c>
      <c r="I2" s="6" t="str">
        <f>IF(H2="","",IF(COUNTIF($H$2:H2,H2)&lt;8,"Varsity",IF(AND(COUNTIF($H$2:H2,H2)&gt;7,COUNTIF($H$2:H2,H2)&lt;15),"JV","")))</f>
        <v>Varsity</v>
      </c>
      <c r="J2" s="6">
        <f>IF(I2="Varsity",COUNTIF($I$2:I2,"Varsity"),IF(I2="JV",COUNTIF($I$2:I2,"JV"),""))</f>
        <v>1</v>
      </c>
      <c r="K2" s="6">
        <f>IF(COUNTIF($H$2:H2,H2)&lt;6,J2,"")</f>
        <v>1</v>
      </c>
      <c r="L2" s="6" t="str">
        <f>IF(AND(COUNTIF($H$2:H2,H2)&gt;7,COUNTIF($H$2:H2,H2)&lt;13),J2,"")</f>
        <v/>
      </c>
      <c r="N2" s="9" t="s">
        <v>56</v>
      </c>
      <c r="O2" s="9" t="s">
        <v>290</v>
      </c>
      <c r="P2" s="9" t="s">
        <v>60</v>
      </c>
    </row>
    <row r="3" spans="1:16" x14ac:dyDescent="0.25">
      <c r="A3" s="7">
        <v>2</v>
      </c>
      <c r="B3" s="5">
        <v>8.4469907407407393E-3</v>
      </c>
      <c r="C3" s="4">
        <v>338</v>
      </c>
      <c r="D3" s="6" t="str">
        <f>_xlfn.IFNA(VLOOKUP(C3,'Team Rosters'!$A:$F,2,FALSE),"")</f>
        <v>Lindsey</v>
      </c>
      <c r="E3" s="6" t="str">
        <f>_xlfn.IFNA(VLOOKUP(C3,'Team Rosters'!$A:$F,3,FALSE),"")</f>
        <v>Arnold</v>
      </c>
      <c r="F3" s="6">
        <f>_xlfn.IFNA(VLOOKUP(C3,'Team Rosters'!$A:$F,4,FALSE),"")</f>
        <v>7</v>
      </c>
      <c r="G3" s="6" t="str">
        <f>_xlfn.IFNA(VLOOKUP(C3,'Team Rosters'!$A:$F,5,FALSE),"")</f>
        <v>Female</v>
      </c>
      <c r="H3" s="6" t="str">
        <f>_xlfn.IFNA(VLOOKUP(C3,'Team Rosters'!$A:$F,6,FALSE),"")</f>
        <v>Summit</v>
      </c>
      <c r="I3" s="6" t="str">
        <f>IF(H3="","",IF(COUNTIF($H$2:H3,H3)&lt;8,"Varsity",IF(AND(COUNTIF($H$2:H3,H3)&gt;7,COUNTIF($H$2:H3,H3)&lt;15),"JV","")))</f>
        <v>Varsity</v>
      </c>
      <c r="J3" s="6">
        <f>IF(I3="Varsity",COUNTIF($I$2:I3,"Varsity"),IF(I3="JV",COUNTIF($I$2:I3,"JV"),""))</f>
        <v>2</v>
      </c>
      <c r="K3" s="6">
        <f>IF(COUNTIF($H$2:H3,H3)&lt;6,J3,"")</f>
        <v>2</v>
      </c>
      <c r="L3" s="6" t="str">
        <f>IF(AND(COUNTIF($H$2:H3,H3)&gt;7,COUNTIF($H$2:H3,H3)&lt;13),J3,"")</f>
        <v/>
      </c>
      <c r="N3" s="3">
        <f>SUMIFS($K:$K,$H:$H,N2,$I:$I,"Varsity")</f>
        <v>19</v>
      </c>
      <c r="O3" s="3">
        <f t="shared" ref="O3:P3" si="0">SUMIFS($K:$K,$H:$H,O2,$I:$I,"Varsity")</f>
        <v>67</v>
      </c>
      <c r="P3" s="3">
        <f t="shared" si="0"/>
        <v>49</v>
      </c>
    </row>
    <row r="4" spans="1:16" x14ac:dyDescent="0.25">
      <c r="A4" s="7">
        <v>3</v>
      </c>
      <c r="B4" s="5">
        <v>8.5311342592592591E-3</v>
      </c>
      <c r="C4" s="4">
        <v>422</v>
      </c>
      <c r="D4" s="6" t="str">
        <f>_xlfn.IFNA(VLOOKUP(C4,'Team Rosters'!$A:$F,2,FALSE),"")</f>
        <v>Daisy</v>
      </c>
      <c r="E4" s="6" t="str">
        <f>_xlfn.IFNA(VLOOKUP(C4,'Team Rosters'!$A:$F,3,FALSE),"")</f>
        <v>Niezer</v>
      </c>
      <c r="F4" s="6">
        <f>_xlfn.IFNA(VLOOKUP(C4,'Team Rosters'!$A:$F,4,FALSE),"")</f>
        <v>8</v>
      </c>
      <c r="G4" s="6" t="str">
        <f>_xlfn.IFNA(VLOOKUP(C4,'Team Rosters'!$A:$F,5,FALSE),"")</f>
        <v>Female</v>
      </c>
      <c r="H4" s="6" t="str">
        <f>_xlfn.IFNA(VLOOKUP(C4,'Team Rosters'!$A:$F,6,FALSE),"")</f>
        <v>Woodside</v>
      </c>
      <c r="I4" s="6" t="str">
        <f>IF(H4="","",IF(COUNTIF($H$2:H4,H4)&lt;8,"Varsity",IF(AND(COUNTIF($H$2:H4,H4)&gt;7,COUNTIF($H$2:H4,H4)&lt;15),"JV","")))</f>
        <v>Varsity</v>
      </c>
      <c r="J4" s="6">
        <f>IF(I4="Varsity",COUNTIF($I$2:I4,"Varsity"),IF(I4="JV",COUNTIF($I$2:I4,"JV"),""))</f>
        <v>3</v>
      </c>
      <c r="K4" s="6">
        <f>IF(COUNTIF($H$2:H4,H4)&lt;6,J4,"")</f>
        <v>3</v>
      </c>
      <c r="L4" s="6" t="str">
        <f>IF(AND(COUNTIF($H$2:H4,H4)&gt;7,COUNTIF($H$2:H4,H4)&lt;13),J4,"")</f>
        <v/>
      </c>
    </row>
    <row r="5" spans="1:16" x14ac:dyDescent="0.25">
      <c r="A5" s="7">
        <v>4</v>
      </c>
      <c r="B5" s="5">
        <v>8.6366898148148141E-3</v>
      </c>
      <c r="C5" s="4">
        <v>412</v>
      </c>
      <c r="D5" s="6" t="str">
        <f>_xlfn.IFNA(VLOOKUP(C5,'Team Rosters'!$A:$F,2,FALSE),"")</f>
        <v>Kaelyn</v>
      </c>
      <c r="E5" s="6" t="str">
        <f>_xlfn.IFNA(VLOOKUP(C5,'Team Rosters'!$A:$F,3,FALSE),"")</f>
        <v>Godfrey</v>
      </c>
      <c r="F5" s="6">
        <f>_xlfn.IFNA(VLOOKUP(C5,'Team Rosters'!$A:$F,4,FALSE),"")</f>
        <v>7</v>
      </c>
      <c r="G5" s="6" t="str">
        <f>_xlfn.IFNA(VLOOKUP(C5,'Team Rosters'!$A:$F,5,FALSE),"")</f>
        <v>Female</v>
      </c>
      <c r="H5" s="6" t="str">
        <f>_xlfn.IFNA(VLOOKUP(C5,'Team Rosters'!$A:$F,6,FALSE),"")</f>
        <v>Woodside</v>
      </c>
      <c r="I5" s="6" t="str">
        <f>IF(H5="","",IF(COUNTIF($H$2:H5,H5)&lt;8,"Varsity",IF(AND(COUNTIF($H$2:H5,H5)&gt;7,COUNTIF($H$2:H5,H5)&lt;15),"JV","")))</f>
        <v>Varsity</v>
      </c>
      <c r="J5" s="6">
        <f>IF(I5="Varsity",COUNTIF($I$2:I5,"Varsity"),IF(I5="JV",COUNTIF($I$2:I5,"JV"),""))</f>
        <v>4</v>
      </c>
      <c r="K5" s="6">
        <f>IF(COUNTIF($H$2:H5,H5)&lt;6,J5,"")</f>
        <v>4</v>
      </c>
      <c r="L5" s="6" t="str">
        <f>IF(AND(COUNTIF($H$2:H5,H5)&gt;7,COUNTIF($H$2:H5,H5)&lt;13),J5,"")</f>
        <v/>
      </c>
      <c r="N5" s="23" t="s">
        <v>70</v>
      </c>
      <c r="O5" s="23"/>
      <c r="P5" s="23"/>
    </row>
    <row r="6" spans="1:16" x14ac:dyDescent="0.25">
      <c r="A6" s="7">
        <v>5</v>
      </c>
      <c r="B6" s="5">
        <v>8.7478009259259245E-3</v>
      </c>
      <c r="C6" s="4">
        <v>431</v>
      </c>
      <c r="D6" s="6" t="str">
        <f>_xlfn.IFNA(VLOOKUP(C6,'Team Rosters'!$A:$F,2,FALSE),"")</f>
        <v>Brier</v>
      </c>
      <c r="E6" s="6" t="str">
        <f>_xlfn.IFNA(VLOOKUP(C6,'Team Rosters'!$A:$F,3,FALSE),"")</f>
        <v>Saddington</v>
      </c>
      <c r="F6" s="6">
        <f>_xlfn.IFNA(VLOOKUP(C6,'Team Rosters'!$A:$F,4,FALSE),"")</f>
        <v>8</v>
      </c>
      <c r="G6" s="6" t="str">
        <f>_xlfn.IFNA(VLOOKUP(C6,'Team Rosters'!$A:$F,5,FALSE),"")</f>
        <v>Female</v>
      </c>
      <c r="H6" s="6" t="str">
        <f>_xlfn.IFNA(VLOOKUP(C6,'Team Rosters'!$A:$F,6,FALSE),"")</f>
        <v>Woodside</v>
      </c>
      <c r="I6" s="6" t="str">
        <f>IF(H6="","",IF(COUNTIF($H$2:H6,H6)&lt;8,"Varsity",IF(AND(COUNTIF($H$2:H6,H6)&gt;7,COUNTIF($H$2:H6,H6)&lt;15),"JV","")))</f>
        <v>Varsity</v>
      </c>
      <c r="J6" s="6">
        <f>IF(I6="Varsity",COUNTIF($I$2:I6,"Varsity"),IF(I6="JV",COUNTIF($I$2:I6,"JV"),""))</f>
        <v>5</v>
      </c>
      <c r="K6" s="6">
        <f>IF(COUNTIF($H$2:H6,H6)&lt;6,J6,"")</f>
        <v>5</v>
      </c>
      <c r="L6" s="6" t="str">
        <f>IF(AND(COUNTIF($H$2:H6,H6)&gt;7,COUNTIF($H$2:H6,H6)&lt;13),J6,"")</f>
        <v/>
      </c>
      <c r="N6" s="9" t="s">
        <v>56</v>
      </c>
      <c r="O6" s="9" t="s">
        <v>290</v>
      </c>
      <c r="P6" s="9" t="s">
        <v>60</v>
      </c>
    </row>
    <row r="7" spans="1:16" x14ac:dyDescent="0.25">
      <c r="A7" s="7">
        <v>6</v>
      </c>
      <c r="B7" s="5">
        <v>8.7504629629629634E-3</v>
      </c>
      <c r="C7" s="4">
        <v>416</v>
      </c>
      <c r="D7" s="6" t="str">
        <f>_xlfn.IFNA(VLOOKUP(C7,'Team Rosters'!$A:$F,2,FALSE),"")</f>
        <v>Lucy</v>
      </c>
      <c r="E7" s="6" t="str">
        <f>_xlfn.IFNA(VLOOKUP(C7,'Team Rosters'!$A:$F,3,FALSE),"")</f>
        <v>Kramer</v>
      </c>
      <c r="F7" s="6">
        <f>_xlfn.IFNA(VLOOKUP(C7,'Team Rosters'!$A:$F,4,FALSE),"")</f>
        <v>7</v>
      </c>
      <c r="G7" s="6" t="str">
        <f>_xlfn.IFNA(VLOOKUP(C7,'Team Rosters'!$A:$F,5,FALSE),"")</f>
        <v>Female</v>
      </c>
      <c r="H7" s="6" t="str">
        <f>_xlfn.IFNA(VLOOKUP(C7,'Team Rosters'!$A:$F,6,FALSE),"")</f>
        <v>Woodside</v>
      </c>
      <c r="I7" s="6" t="str">
        <f>IF(H7="","",IF(COUNTIF($H$2:H7,H7)&lt;8,"Varsity",IF(AND(COUNTIF($H$2:H7,H7)&gt;7,COUNTIF($H$2:H7,H7)&lt;15),"JV","")))</f>
        <v>Varsity</v>
      </c>
      <c r="J7" s="6">
        <f>IF(I7="Varsity",COUNTIF($I$2:I7,"Varsity"),IF(I7="JV",COUNTIF($I$2:I7,"JV"),""))</f>
        <v>6</v>
      </c>
      <c r="K7" s="6">
        <f>IF(COUNTIF($H$2:H7,H7)&lt;6,J7,"")</f>
        <v>6</v>
      </c>
      <c r="L7" s="6" t="str">
        <f>IF(AND(COUNTIF($H$2:H7,H7)&gt;7,COUNTIF($H$2:H7,H7)&lt;13),J7,"")</f>
        <v/>
      </c>
      <c r="N7" s="3">
        <f>SUMIFS($L:$L,$H:$H,N6,$I:$I,"JV")</f>
        <v>21</v>
      </c>
      <c r="O7" s="3">
        <f t="shared" ref="O7:P7" si="1">SUMIFS($L:$L,$H:$H,O6,$I:$I,"JV")</f>
        <v>80</v>
      </c>
      <c r="P7" s="3">
        <f t="shared" si="1"/>
        <v>38</v>
      </c>
    </row>
    <row r="8" spans="1:16" x14ac:dyDescent="0.25">
      <c r="A8" s="7">
        <v>7</v>
      </c>
      <c r="B8" s="5">
        <v>8.7542824074074068E-3</v>
      </c>
      <c r="C8" s="4">
        <v>419</v>
      </c>
      <c r="D8" s="6" t="str">
        <f>_xlfn.IFNA(VLOOKUP(C8,'Team Rosters'!$A:$F,2,FALSE),"")</f>
        <v>Carley</v>
      </c>
      <c r="E8" s="6" t="str">
        <f>_xlfn.IFNA(VLOOKUP(C8,'Team Rosters'!$A:$F,3,FALSE),"")</f>
        <v>Moellering</v>
      </c>
      <c r="F8" s="6">
        <f>_xlfn.IFNA(VLOOKUP(C8,'Team Rosters'!$A:$F,4,FALSE),"")</f>
        <v>8</v>
      </c>
      <c r="G8" s="6" t="str">
        <f>_xlfn.IFNA(VLOOKUP(C8,'Team Rosters'!$A:$F,5,FALSE),"")</f>
        <v>Female</v>
      </c>
      <c r="H8" s="6" t="str">
        <f>_xlfn.IFNA(VLOOKUP(C8,'Team Rosters'!$A:$F,6,FALSE),"")</f>
        <v>Woodside</v>
      </c>
      <c r="I8" s="6" t="str">
        <f>IF(H8="","",IF(COUNTIF($H$2:H8,H8)&lt;8,"Varsity",IF(AND(COUNTIF($H$2:H8,H8)&gt;7,COUNTIF($H$2:H8,H8)&lt;15),"JV","")))</f>
        <v>Varsity</v>
      </c>
      <c r="J8" s="6">
        <f>IF(I8="Varsity",COUNTIF($I$2:I8,"Varsity"),IF(I8="JV",COUNTIF($I$2:I8,"JV"),""))</f>
        <v>7</v>
      </c>
      <c r="K8" s="6" t="str">
        <f>IF(COUNTIF($H$2:H8,H8)&lt;6,J8,"")</f>
        <v/>
      </c>
      <c r="L8" s="6" t="str">
        <f>IF(AND(COUNTIF($H$2:H8,H8)&gt;7,COUNTIF($H$2:H8,H8)&lt;13),J8,"")</f>
        <v/>
      </c>
    </row>
    <row r="9" spans="1:16" x14ac:dyDescent="0.25">
      <c r="A9" s="7">
        <v>8</v>
      </c>
      <c r="B9" s="5">
        <v>9.0060185185185191E-3</v>
      </c>
      <c r="C9" s="4">
        <v>7</v>
      </c>
      <c r="D9" s="6" t="str">
        <f>_xlfn.IFNA(VLOOKUP(C9,'Team Rosters'!$A:$F,2,FALSE),"")</f>
        <v>Reagan</v>
      </c>
      <c r="E9" s="6" t="str">
        <f>_xlfn.IFNA(VLOOKUP(C9,'Team Rosters'!$A:$F,3,FALSE),"")</f>
        <v>Furnas</v>
      </c>
      <c r="F9" s="6">
        <f>_xlfn.IFNA(VLOOKUP(C9,'Team Rosters'!$A:$F,4,FALSE),"")</f>
        <v>6</v>
      </c>
      <c r="G9" s="6" t="str">
        <f>_xlfn.IFNA(VLOOKUP(C9,'Team Rosters'!$A:$F,5,FALSE),"")</f>
        <v>Female</v>
      </c>
      <c r="H9" s="6" t="str">
        <f>_xlfn.IFNA(VLOOKUP(C9,'Team Rosters'!$A:$F,6,FALSE),"")</f>
        <v>SCSJ</v>
      </c>
      <c r="I9" s="6" t="str">
        <f>IF(H9="","",IF(COUNTIF($H$2:H9,H9)&lt;8,"Varsity",IF(AND(COUNTIF($H$2:H9,H9)&gt;7,COUNTIF($H$2:H9,H9)&lt;15),"JV","")))</f>
        <v>Varsity</v>
      </c>
      <c r="J9" s="6">
        <f>IF(I9="Varsity",COUNTIF($I$2:I9,"Varsity"),IF(I9="JV",COUNTIF($I$2:I9,"JV"),""))</f>
        <v>8</v>
      </c>
      <c r="K9" s="6">
        <f>IF(COUNTIF($H$2:H9,H9)&lt;6,J9,"")</f>
        <v>8</v>
      </c>
      <c r="L9" s="6" t="str">
        <f>IF(AND(COUNTIF($H$2:H9,H9)&gt;7,COUNTIF($H$2:H9,H9)&lt;13),J9,"")</f>
        <v/>
      </c>
    </row>
    <row r="10" spans="1:16" x14ac:dyDescent="0.25">
      <c r="A10" s="7">
        <v>9</v>
      </c>
      <c r="B10" s="5">
        <v>9.0685185185185192E-3</v>
      </c>
      <c r="C10" s="4">
        <v>355</v>
      </c>
      <c r="D10" s="6" t="str">
        <f>_xlfn.IFNA(VLOOKUP(C10,'Team Rosters'!$A:$F,2,FALSE),"")</f>
        <v>Kalynne</v>
      </c>
      <c r="E10" s="6" t="str">
        <f>_xlfn.IFNA(VLOOKUP(C10,'Team Rosters'!$A:$F,3,FALSE),"")</f>
        <v>Pressler</v>
      </c>
      <c r="F10" s="6">
        <f>_xlfn.IFNA(VLOOKUP(C10,'Team Rosters'!$A:$F,4,FALSE),"")</f>
        <v>7</v>
      </c>
      <c r="G10" s="6" t="str">
        <f>_xlfn.IFNA(VLOOKUP(C10,'Team Rosters'!$A:$F,5,FALSE),"")</f>
        <v>Female</v>
      </c>
      <c r="H10" s="6" t="str">
        <f>_xlfn.IFNA(VLOOKUP(C10,'Team Rosters'!$A:$F,6,FALSE),"")</f>
        <v>Summit</v>
      </c>
      <c r="I10" s="6" t="str">
        <f>IF(H10="","",IF(COUNTIF($H$2:H10,H10)&lt;8,"Varsity",IF(AND(COUNTIF($H$2:H10,H10)&gt;7,COUNTIF($H$2:H10,H10)&lt;15),"JV","")))</f>
        <v>Varsity</v>
      </c>
      <c r="J10" s="6">
        <f>IF(I10="Varsity",COUNTIF($I$2:I10,"Varsity"),IF(I10="JV",COUNTIF($I$2:I10,"JV"),""))</f>
        <v>9</v>
      </c>
      <c r="K10" s="6">
        <f>IF(COUNTIF($H$2:H10,H10)&lt;6,J10,"")</f>
        <v>9</v>
      </c>
      <c r="L10" s="6" t="str">
        <f>IF(AND(COUNTIF($H$2:H10,H10)&gt;7,COUNTIF($H$2:H10,H10)&lt;13),J10,"")</f>
        <v/>
      </c>
    </row>
    <row r="11" spans="1:16" x14ac:dyDescent="0.25">
      <c r="A11" s="7">
        <v>10</v>
      </c>
      <c r="B11" s="5">
        <v>9.0894675925925917E-3</v>
      </c>
      <c r="C11" s="4">
        <v>347</v>
      </c>
      <c r="D11" s="6" t="str">
        <f>_xlfn.IFNA(VLOOKUP(C11,'Team Rosters'!$A:$F,2,FALSE),"")</f>
        <v>Kaitlynn</v>
      </c>
      <c r="E11" s="6" t="str">
        <f>_xlfn.IFNA(VLOOKUP(C11,'Team Rosters'!$A:$F,3,FALSE),"")</f>
        <v>Hansen</v>
      </c>
      <c r="F11" s="6">
        <f>_xlfn.IFNA(VLOOKUP(C11,'Team Rosters'!$A:$F,4,FALSE),"")</f>
        <v>7</v>
      </c>
      <c r="G11" s="6" t="str">
        <f>_xlfn.IFNA(VLOOKUP(C11,'Team Rosters'!$A:$F,5,FALSE),"")</f>
        <v>Female</v>
      </c>
      <c r="H11" s="6" t="str">
        <f>_xlfn.IFNA(VLOOKUP(C11,'Team Rosters'!$A:$F,6,FALSE),"")</f>
        <v>Summit</v>
      </c>
      <c r="I11" s="6" t="str">
        <f>IF(H11="","",IF(COUNTIF($H$2:H11,H11)&lt;8,"Varsity",IF(AND(COUNTIF($H$2:H11,H11)&gt;7,COUNTIF($H$2:H11,H11)&lt;15),"JV","")))</f>
        <v>Varsity</v>
      </c>
      <c r="J11" s="6">
        <f>IF(I11="Varsity",COUNTIF($I$2:I11,"Varsity"),IF(I11="JV",COUNTIF($I$2:I11,"JV"),""))</f>
        <v>10</v>
      </c>
      <c r="K11" s="6">
        <f>IF(COUNTIF($H$2:H11,H11)&lt;6,J11,"")</f>
        <v>10</v>
      </c>
      <c r="L11" s="6" t="str">
        <f>IF(AND(COUNTIF($H$2:H11,H11)&gt;7,COUNTIF($H$2:H11,H11)&lt;13),J11,"")</f>
        <v/>
      </c>
    </row>
    <row r="12" spans="1:16" x14ac:dyDescent="0.25">
      <c r="A12" s="7">
        <v>11</v>
      </c>
      <c r="B12" s="5">
        <v>9.1423611111111098E-3</v>
      </c>
      <c r="C12" s="4">
        <v>9</v>
      </c>
      <c r="D12" s="6" t="str">
        <f>_xlfn.IFNA(VLOOKUP(C12,'Team Rosters'!$A:$F,2,FALSE),"")</f>
        <v>Abby</v>
      </c>
      <c r="E12" s="6" t="str">
        <f>_xlfn.IFNA(VLOOKUP(C12,'Team Rosters'!$A:$F,3,FALSE),"")</f>
        <v>Hasselschwert</v>
      </c>
      <c r="F12" s="6">
        <f>_xlfn.IFNA(VLOOKUP(C12,'Team Rosters'!$A:$F,4,FALSE),"")</f>
        <v>6</v>
      </c>
      <c r="G12" s="6" t="str">
        <f>_xlfn.IFNA(VLOOKUP(C12,'Team Rosters'!$A:$F,5,FALSE),"")</f>
        <v>Female</v>
      </c>
      <c r="H12" s="6" t="str">
        <f>_xlfn.IFNA(VLOOKUP(C12,'Team Rosters'!$A:$F,6,FALSE),"")</f>
        <v>SCSJ</v>
      </c>
      <c r="I12" s="6" t="str">
        <f>IF(H12="","",IF(COUNTIF($H$2:H12,H12)&lt;8,"Varsity",IF(AND(COUNTIF($H$2:H12,H12)&gt;7,COUNTIF($H$2:H12,H12)&lt;15),"JV","")))</f>
        <v>Varsity</v>
      </c>
      <c r="J12" s="6">
        <f>IF(I12="Varsity",COUNTIF($I$2:I12,"Varsity"),IF(I12="JV",COUNTIF($I$2:I12,"JV"),""))</f>
        <v>11</v>
      </c>
      <c r="K12" s="6">
        <f>IF(COUNTIF($H$2:H12,H12)&lt;6,J12,"")</f>
        <v>11</v>
      </c>
      <c r="L12" s="6" t="str">
        <f>IF(AND(COUNTIF($H$2:H12,H12)&gt;7,COUNTIF($H$2:H12,H12)&lt;13),J12,"")</f>
        <v/>
      </c>
    </row>
    <row r="13" spans="1:16" x14ac:dyDescent="0.25">
      <c r="A13" s="7">
        <v>12</v>
      </c>
      <c r="B13" s="5">
        <v>9.1609953703703697E-3</v>
      </c>
      <c r="C13" s="4">
        <v>425</v>
      </c>
      <c r="D13" s="6" t="str">
        <f>_xlfn.IFNA(VLOOKUP(C13,'Team Rosters'!$A:$F,2,FALSE),"")</f>
        <v>Kari</v>
      </c>
      <c r="E13" s="6" t="str">
        <f>_xlfn.IFNA(VLOOKUP(C13,'Team Rosters'!$A:$F,3,FALSE),"")</f>
        <v>Parent</v>
      </c>
      <c r="F13" s="6">
        <f>_xlfn.IFNA(VLOOKUP(C13,'Team Rosters'!$A:$F,4,FALSE),"")</f>
        <v>6</v>
      </c>
      <c r="G13" s="6" t="str">
        <f>_xlfn.IFNA(VLOOKUP(C13,'Team Rosters'!$A:$F,5,FALSE),"")</f>
        <v>Female</v>
      </c>
      <c r="H13" s="6" t="str">
        <f>_xlfn.IFNA(VLOOKUP(C13,'Team Rosters'!$A:$F,6,FALSE),"")</f>
        <v>Woodside</v>
      </c>
      <c r="I13" s="6" t="str">
        <f>IF(H13="","",IF(COUNTIF($H$2:H13,H13)&lt;8,"Varsity",IF(AND(COUNTIF($H$2:H13,H13)&gt;7,COUNTIF($H$2:H13,H13)&lt;15),"JV","")))</f>
        <v>Varsity</v>
      </c>
      <c r="J13" s="6">
        <f>IF(I13="Varsity",COUNTIF($I$2:I13,"Varsity"),IF(I13="JV",COUNTIF($I$2:I13,"JV"),""))</f>
        <v>12</v>
      </c>
      <c r="K13" s="6" t="str">
        <f>IF(COUNTIF($H$2:H13,H13)&lt;6,J13,"")</f>
        <v/>
      </c>
      <c r="L13" s="6" t="str">
        <f>IF(AND(COUNTIF($H$2:H13,H13)&gt;7,COUNTIF($H$2:H13,H13)&lt;13),J13,"")</f>
        <v/>
      </c>
    </row>
    <row r="14" spans="1:16" x14ac:dyDescent="0.25">
      <c r="A14" s="7">
        <v>13</v>
      </c>
      <c r="B14" s="5">
        <v>9.229050925925927E-3</v>
      </c>
      <c r="C14" s="4">
        <v>340</v>
      </c>
      <c r="D14" s="6" t="str">
        <f>_xlfn.IFNA(VLOOKUP(C14,'Team Rosters'!$A:$F,2,FALSE),"")</f>
        <v>Abigail</v>
      </c>
      <c r="E14" s="6" t="str">
        <f>_xlfn.IFNA(VLOOKUP(C14,'Team Rosters'!$A:$F,3,FALSE),"")</f>
        <v>Bowers</v>
      </c>
      <c r="F14" s="6">
        <f>_xlfn.IFNA(VLOOKUP(C14,'Team Rosters'!$A:$F,4,FALSE),"")</f>
        <v>6</v>
      </c>
      <c r="G14" s="6" t="str">
        <f>_xlfn.IFNA(VLOOKUP(C14,'Team Rosters'!$A:$F,5,FALSE),"")</f>
        <v>Female</v>
      </c>
      <c r="H14" s="6" t="str">
        <f>_xlfn.IFNA(VLOOKUP(C14,'Team Rosters'!$A:$F,6,FALSE),"")</f>
        <v>Summit</v>
      </c>
      <c r="I14" s="6" t="str">
        <f>IF(H14="","",IF(COUNTIF($H$2:H14,H14)&lt;8,"Varsity",IF(AND(COUNTIF($H$2:H14,H14)&gt;7,COUNTIF($H$2:H14,H14)&lt;15),"JV","")))</f>
        <v>Varsity</v>
      </c>
      <c r="J14" s="6">
        <f>IF(I14="Varsity",COUNTIF($I$2:I14,"Varsity"),IF(I14="JV",COUNTIF($I$2:I14,"JV"),""))</f>
        <v>13</v>
      </c>
      <c r="K14" s="6">
        <f>IF(COUNTIF($H$2:H14,H14)&lt;6,J14,"")</f>
        <v>13</v>
      </c>
      <c r="L14" s="6" t="str">
        <f>IF(AND(COUNTIF($H$2:H14,H14)&gt;7,COUNTIF($H$2:H14,H14)&lt;13),J14,"")</f>
        <v/>
      </c>
    </row>
    <row r="15" spans="1:16" x14ac:dyDescent="0.25">
      <c r="A15" s="7">
        <v>14</v>
      </c>
      <c r="B15" s="5">
        <v>9.2618055555555561E-3</v>
      </c>
      <c r="C15" s="4">
        <v>23</v>
      </c>
      <c r="D15" s="6" t="str">
        <f>_xlfn.IFNA(VLOOKUP(C15,'Team Rosters'!$A:$F,2,FALSE),"")</f>
        <v xml:space="preserve">Elizabeth </v>
      </c>
      <c r="E15" s="6" t="str">
        <f>_xlfn.IFNA(VLOOKUP(C15,'Team Rosters'!$A:$F,3,FALSE),"")</f>
        <v>Veerkamp</v>
      </c>
      <c r="F15" s="6">
        <f>_xlfn.IFNA(VLOOKUP(C15,'Team Rosters'!$A:$F,4,FALSE),"")</f>
        <v>7</v>
      </c>
      <c r="G15" s="6" t="str">
        <f>_xlfn.IFNA(VLOOKUP(C15,'Team Rosters'!$A:$F,5,FALSE),"")</f>
        <v>Female</v>
      </c>
      <c r="H15" s="6" t="str">
        <f>_xlfn.IFNA(VLOOKUP(C15,'Team Rosters'!$A:$F,6,FALSE),"")</f>
        <v>SCSJ</v>
      </c>
      <c r="I15" s="6" t="str">
        <f>IF(H15="","",IF(COUNTIF($H$2:H15,H15)&lt;8,"Varsity",IF(AND(COUNTIF($H$2:H15,H15)&gt;7,COUNTIF($H$2:H15,H15)&lt;15),"JV","")))</f>
        <v>Varsity</v>
      </c>
      <c r="J15" s="6">
        <f>IF(I15="Varsity",COUNTIF($I$2:I15,"Varsity"),IF(I15="JV",COUNTIF($I$2:I15,"JV"),""))</f>
        <v>14</v>
      </c>
      <c r="K15" s="6">
        <f>IF(COUNTIF($H$2:H15,H15)&lt;6,J15,"")</f>
        <v>14</v>
      </c>
      <c r="L15" s="6" t="str">
        <f>IF(AND(COUNTIF($H$2:H15,H15)&gt;7,COUNTIF($H$2:H15,H15)&lt;13),J15,"")</f>
        <v/>
      </c>
    </row>
    <row r="16" spans="1:16" x14ac:dyDescent="0.25">
      <c r="A16" s="7">
        <v>15</v>
      </c>
      <c r="B16" s="5">
        <v>9.2738425925925922E-3</v>
      </c>
      <c r="C16" s="4">
        <v>350</v>
      </c>
      <c r="D16" s="6" t="str">
        <f>_xlfn.IFNA(VLOOKUP(C16,'Team Rosters'!$A:$F,2,FALSE),"")</f>
        <v>Kylie</v>
      </c>
      <c r="E16" s="6" t="str">
        <f>_xlfn.IFNA(VLOOKUP(C16,'Team Rosters'!$A:$F,3,FALSE),"")</f>
        <v>Kottkamp</v>
      </c>
      <c r="F16" s="6">
        <f>_xlfn.IFNA(VLOOKUP(C16,'Team Rosters'!$A:$F,4,FALSE),"")</f>
        <v>6</v>
      </c>
      <c r="G16" s="6" t="str">
        <f>_xlfn.IFNA(VLOOKUP(C16,'Team Rosters'!$A:$F,5,FALSE),"")</f>
        <v>Female</v>
      </c>
      <c r="H16" s="6" t="str">
        <f>_xlfn.IFNA(VLOOKUP(C16,'Team Rosters'!$A:$F,6,FALSE),"")</f>
        <v>Summit</v>
      </c>
      <c r="I16" s="6" t="str">
        <f>IF(H16="","",IF(COUNTIF($H$2:H16,H16)&lt;8,"Varsity",IF(AND(COUNTIF($H$2:H16,H16)&gt;7,COUNTIF($H$2:H16,H16)&lt;15),"JV","")))</f>
        <v>Varsity</v>
      </c>
      <c r="J16" s="6">
        <f>IF(I16="Varsity",COUNTIF($I$2:I16,"Varsity"),IF(I16="JV",COUNTIF($I$2:I16,"JV"),""))</f>
        <v>15</v>
      </c>
      <c r="K16" s="6">
        <f>IF(COUNTIF($H$2:H16,H16)&lt;6,J16,"")</f>
        <v>15</v>
      </c>
      <c r="L16" s="6" t="str">
        <f>IF(AND(COUNTIF($H$2:H16,H16)&gt;7,COUNTIF($H$2:H16,H16)&lt;13),J16,"")</f>
        <v/>
      </c>
    </row>
    <row r="17" spans="1:12" x14ac:dyDescent="0.25">
      <c r="A17" s="7">
        <v>16</v>
      </c>
      <c r="B17" s="5">
        <v>9.2893518518518525E-3</v>
      </c>
      <c r="C17" s="4">
        <v>1</v>
      </c>
      <c r="D17" s="6" t="str">
        <f>_xlfn.IFNA(VLOOKUP(C17,'Team Rosters'!$A:$F,2,FALSE),"")</f>
        <v>Natalee</v>
      </c>
      <c r="E17" s="6" t="str">
        <f>_xlfn.IFNA(VLOOKUP(C17,'Team Rosters'!$A:$F,3,FALSE),"")</f>
        <v>Ade</v>
      </c>
      <c r="F17" s="6">
        <f>_xlfn.IFNA(VLOOKUP(C17,'Team Rosters'!$A:$F,4,FALSE),"")</f>
        <v>6</v>
      </c>
      <c r="G17" s="6" t="str">
        <f>_xlfn.IFNA(VLOOKUP(C17,'Team Rosters'!$A:$F,5,FALSE),"")</f>
        <v>Female</v>
      </c>
      <c r="H17" s="6" t="str">
        <f>_xlfn.IFNA(VLOOKUP(C17,'Team Rosters'!$A:$F,6,FALSE),"")</f>
        <v>SCSJ</v>
      </c>
      <c r="I17" s="6" t="str">
        <f>IF(H17="","",IF(COUNTIF($H$2:H17,H17)&lt;8,"Varsity",IF(AND(COUNTIF($H$2:H17,H17)&gt;7,COUNTIF($H$2:H17,H17)&lt;15),"JV","")))</f>
        <v>Varsity</v>
      </c>
      <c r="J17" s="6">
        <f>IF(I17="Varsity",COUNTIF($I$2:I17,"Varsity"),IF(I17="JV",COUNTIF($I$2:I17,"JV"),""))</f>
        <v>16</v>
      </c>
      <c r="K17" s="6">
        <f>IF(COUNTIF($H$2:H17,H17)&lt;6,J17,"")</f>
        <v>16</v>
      </c>
      <c r="L17" s="6" t="str">
        <f>IF(AND(COUNTIF($H$2:H17,H17)&gt;7,COUNTIF($H$2:H17,H17)&lt;13),J17,"")</f>
        <v/>
      </c>
    </row>
    <row r="18" spans="1:12" x14ac:dyDescent="0.25">
      <c r="A18" s="7">
        <v>17</v>
      </c>
      <c r="B18" s="5">
        <v>9.3019675925925926E-3</v>
      </c>
      <c r="C18" s="4">
        <v>348</v>
      </c>
      <c r="D18" s="6" t="str">
        <f>_xlfn.IFNA(VLOOKUP(C18,'Team Rosters'!$A:$F,2,FALSE),"")</f>
        <v>Addison</v>
      </c>
      <c r="E18" s="6" t="str">
        <f>_xlfn.IFNA(VLOOKUP(C18,'Team Rosters'!$A:$F,3,FALSE),"")</f>
        <v>Hawkins</v>
      </c>
      <c r="F18" s="6">
        <f>_xlfn.IFNA(VLOOKUP(C18,'Team Rosters'!$A:$F,4,FALSE),"")</f>
        <v>7</v>
      </c>
      <c r="G18" s="6" t="str">
        <f>_xlfn.IFNA(VLOOKUP(C18,'Team Rosters'!$A:$F,5,FALSE),"")</f>
        <v>Female</v>
      </c>
      <c r="H18" s="6" t="str">
        <f>_xlfn.IFNA(VLOOKUP(C18,'Team Rosters'!$A:$F,6,FALSE),"")</f>
        <v>Summit</v>
      </c>
      <c r="I18" s="6" t="str">
        <f>IF(H18="","",IF(COUNTIF($H$2:H18,H18)&lt;8,"Varsity",IF(AND(COUNTIF($H$2:H18,H18)&gt;7,COUNTIF($H$2:H18,H18)&lt;15),"JV","")))</f>
        <v>Varsity</v>
      </c>
      <c r="J18" s="6">
        <f>IF(I18="Varsity",COUNTIF($I$2:I18,"Varsity"),IF(I18="JV",COUNTIF($I$2:I18,"JV"),""))</f>
        <v>17</v>
      </c>
      <c r="K18" s="6" t="str">
        <f>IF(COUNTIF($H$2:H18,H18)&lt;6,J18,"")</f>
        <v/>
      </c>
      <c r="L18" s="6" t="str">
        <f>IF(AND(COUNTIF($H$2:H18,H18)&gt;7,COUNTIF($H$2:H18,H18)&lt;13),J18,"")</f>
        <v/>
      </c>
    </row>
    <row r="19" spans="1:12" x14ac:dyDescent="0.25">
      <c r="A19" s="7">
        <v>18</v>
      </c>
      <c r="B19" s="5">
        <v>9.3055555555555548E-3</v>
      </c>
      <c r="C19" s="4">
        <v>430</v>
      </c>
      <c r="D19" s="6" t="str">
        <f>_xlfn.IFNA(VLOOKUP(C19,'Team Rosters'!$A:$F,2,FALSE),"")</f>
        <v>Maddy</v>
      </c>
      <c r="E19" s="6" t="str">
        <f>_xlfn.IFNA(VLOOKUP(C19,'Team Rosters'!$A:$F,3,FALSE),"")</f>
        <v>Rodgers</v>
      </c>
      <c r="F19" s="6">
        <f>_xlfn.IFNA(VLOOKUP(C19,'Team Rosters'!$A:$F,4,FALSE),"")</f>
        <v>8</v>
      </c>
      <c r="G19" s="6" t="str">
        <f>_xlfn.IFNA(VLOOKUP(C19,'Team Rosters'!$A:$F,5,FALSE),"")</f>
        <v>Female</v>
      </c>
      <c r="H19" s="6" t="str">
        <f>_xlfn.IFNA(VLOOKUP(C19,'Team Rosters'!$A:$F,6,FALSE),"")</f>
        <v>Woodside</v>
      </c>
      <c r="I19" s="6" t="str">
        <f>IF(H19="","",IF(COUNTIF($H$2:H19,H19)&lt;8,"Varsity",IF(AND(COUNTIF($H$2:H19,H19)&gt;7,COUNTIF($H$2:H19,H19)&lt;15),"JV","")))</f>
        <v>JV</v>
      </c>
      <c r="J19" s="6">
        <f>IF(I19="Varsity",COUNTIF($I$2:I19,"Varsity"),IF(I19="JV",COUNTIF($I$2:I19,"JV"),""))</f>
        <v>1</v>
      </c>
      <c r="K19" s="6" t="str">
        <f>IF(COUNTIF($H$2:H19,H19)&lt;6,J19,"")</f>
        <v/>
      </c>
      <c r="L19" s="6">
        <f>IF(AND(COUNTIF($H$2:H19,H19)&gt;7,COUNTIF($H$2:H19,H19)&lt;13),J19,"")</f>
        <v>1</v>
      </c>
    </row>
    <row r="20" spans="1:12" x14ac:dyDescent="0.25">
      <c r="A20" s="7">
        <v>19</v>
      </c>
      <c r="B20" s="5">
        <v>9.4613425925925924E-3</v>
      </c>
      <c r="C20" s="4">
        <v>15</v>
      </c>
      <c r="D20" s="6" t="str">
        <f>_xlfn.IFNA(VLOOKUP(C20,'Team Rosters'!$A:$F,2,FALSE),"")</f>
        <v>Cassie</v>
      </c>
      <c r="E20" s="6" t="str">
        <f>_xlfn.IFNA(VLOOKUP(C20,'Team Rosters'!$A:$F,3,FALSE),"")</f>
        <v>Osenga</v>
      </c>
      <c r="F20" s="6">
        <f>_xlfn.IFNA(VLOOKUP(C20,'Team Rosters'!$A:$F,4,FALSE),"")</f>
        <v>6</v>
      </c>
      <c r="G20" s="6" t="str">
        <f>_xlfn.IFNA(VLOOKUP(C20,'Team Rosters'!$A:$F,5,FALSE),"")</f>
        <v>Female</v>
      </c>
      <c r="H20" s="6" t="str">
        <f>_xlfn.IFNA(VLOOKUP(C20,'Team Rosters'!$A:$F,6,FALSE),"")</f>
        <v>SCSJ</v>
      </c>
      <c r="I20" s="6" t="str">
        <f>IF(H20="","",IF(COUNTIF($H$2:H20,H20)&lt;8,"Varsity",IF(AND(COUNTIF($H$2:H20,H20)&gt;7,COUNTIF($H$2:H20,H20)&lt;15),"JV","")))</f>
        <v>Varsity</v>
      </c>
      <c r="J20" s="6">
        <f>IF(I20="Varsity",COUNTIF($I$2:I20,"Varsity"),IF(I20="JV",COUNTIF($I$2:I20,"JV"),""))</f>
        <v>18</v>
      </c>
      <c r="K20" s="6">
        <f>IF(COUNTIF($H$2:H20,H20)&lt;6,J20,"")</f>
        <v>18</v>
      </c>
      <c r="L20" s="6" t="str">
        <f>IF(AND(COUNTIF($H$2:H20,H20)&gt;7,COUNTIF($H$2:H20,H20)&lt;13),J20,"")</f>
        <v/>
      </c>
    </row>
    <row r="21" spans="1:12" x14ac:dyDescent="0.25">
      <c r="A21" s="7">
        <v>20</v>
      </c>
      <c r="B21" s="5">
        <v>9.7021990740740732E-3</v>
      </c>
      <c r="C21" s="4">
        <v>339</v>
      </c>
      <c r="D21" s="6" t="str">
        <f>_xlfn.IFNA(VLOOKUP(C21,'Team Rosters'!$A:$F,2,FALSE),"")</f>
        <v>Agnes</v>
      </c>
      <c r="E21" s="6" t="str">
        <f>_xlfn.IFNA(VLOOKUP(C21,'Team Rosters'!$A:$F,3,FALSE),"")</f>
        <v>Bell</v>
      </c>
      <c r="F21" s="6">
        <f>_xlfn.IFNA(VLOOKUP(C21,'Team Rosters'!$A:$F,4,FALSE),"")</f>
        <v>6</v>
      </c>
      <c r="G21" s="6" t="str">
        <f>_xlfn.IFNA(VLOOKUP(C21,'Team Rosters'!$A:$F,5,FALSE),"")</f>
        <v>Female</v>
      </c>
      <c r="H21" s="6" t="str">
        <f>_xlfn.IFNA(VLOOKUP(C21,'Team Rosters'!$A:$F,6,FALSE),"")</f>
        <v>Summit</v>
      </c>
      <c r="I21" s="6" t="str">
        <f>IF(H21="","",IF(COUNTIF($H$2:H21,H21)&lt;8,"Varsity",IF(AND(COUNTIF($H$2:H21,H21)&gt;7,COUNTIF($H$2:H21,H21)&lt;15),"JV","")))</f>
        <v>Varsity</v>
      </c>
      <c r="J21" s="6">
        <f>IF(I21="Varsity",COUNTIF($I$2:I21,"Varsity"),IF(I21="JV",COUNTIF($I$2:I21,"JV"),""))</f>
        <v>19</v>
      </c>
      <c r="K21" s="6" t="str">
        <f>IF(COUNTIF($H$2:H21,H21)&lt;6,J21,"")</f>
        <v/>
      </c>
      <c r="L21" s="6" t="str">
        <f>IF(AND(COUNTIF($H$2:H21,H21)&gt;7,COUNTIF($H$2:H21,H21)&lt;13),J21,"")</f>
        <v/>
      </c>
    </row>
    <row r="22" spans="1:12" x14ac:dyDescent="0.25">
      <c r="A22" s="7">
        <v>21</v>
      </c>
      <c r="B22" s="5">
        <v>9.7738425925925927E-3</v>
      </c>
      <c r="C22" s="4">
        <v>349</v>
      </c>
      <c r="D22" s="6" t="str">
        <f>_xlfn.IFNA(VLOOKUP(C22,'Team Rosters'!$A:$F,2,FALSE),"")</f>
        <v>Greta</v>
      </c>
      <c r="E22" s="6" t="str">
        <f>_xlfn.IFNA(VLOOKUP(C22,'Team Rosters'!$A:$F,3,FALSE),"")</f>
        <v>Knecht</v>
      </c>
      <c r="F22" s="6">
        <f>_xlfn.IFNA(VLOOKUP(C22,'Team Rosters'!$A:$F,4,FALSE),"")</f>
        <v>8</v>
      </c>
      <c r="G22" s="6" t="str">
        <f>_xlfn.IFNA(VLOOKUP(C22,'Team Rosters'!$A:$F,5,FALSE),"")</f>
        <v>Female</v>
      </c>
      <c r="H22" s="6" t="str">
        <f>_xlfn.IFNA(VLOOKUP(C22,'Team Rosters'!$A:$F,6,FALSE),"")</f>
        <v>Summit</v>
      </c>
      <c r="I22" s="6" t="str">
        <f>IF(H22="","",IF(COUNTIF($H$2:H22,H22)&lt;8,"Varsity",IF(AND(COUNTIF($H$2:H22,H22)&gt;7,COUNTIF($H$2:H22,H22)&lt;15),"JV","")))</f>
        <v>JV</v>
      </c>
      <c r="J22" s="6">
        <f>IF(I22="Varsity",COUNTIF($I$2:I22,"Varsity"),IF(I22="JV",COUNTIF($I$2:I22,"JV"),""))</f>
        <v>2</v>
      </c>
      <c r="K22" s="6" t="str">
        <f>IF(COUNTIF($H$2:H22,H22)&lt;6,J22,"")</f>
        <v/>
      </c>
      <c r="L22" s="6">
        <f>IF(AND(COUNTIF($H$2:H22,H22)&gt;7,COUNTIF($H$2:H22,H22)&lt;13),J22,"")</f>
        <v>2</v>
      </c>
    </row>
    <row r="23" spans="1:12" x14ac:dyDescent="0.25">
      <c r="A23" s="7">
        <v>22</v>
      </c>
      <c r="B23" s="5">
        <v>9.7792824074074067E-3</v>
      </c>
      <c r="C23" s="4">
        <v>402</v>
      </c>
      <c r="D23" s="6" t="str">
        <f>_xlfn.IFNA(VLOOKUP(C23,'Team Rosters'!$A:$F,2,FALSE),"")</f>
        <v>Isabelle</v>
      </c>
      <c r="E23" s="6" t="str">
        <f>_xlfn.IFNA(VLOOKUP(C23,'Team Rosters'!$A:$F,3,FALSE),"")</f>
        <v>Bodkin</v>
      </c>
      <c r="F23" s="6">
        <f>_xlfn.IFNA(VLOOKUP(C23,'Team Rosters'!$A:$F,4,FALSE),"")</f>
        <v>7</v>
      </c>
      <c r="G23" s="6" t="str">
        <f>_xlfn.IFNA(VLOOKUP(C23,'Team Rosters'!$A:$F,5,FALSE),"")</f>
        <v>Female</v>
      </c>
      <c r="H23" s="6" t="str">
        <f>_xlfn.IFNA(VLOOKUP(C23,'Team Rosters'!$A:$F,6,FALSE),"")</f>
        <v>Woodside</v>
      </c>
      <c r="I23" s="6" t="str">
        <f>IF(H23="","",IF(COUNTIF($H$2:H23,H23)&lt;8,"Varsity",IF(AND(COUNTIF($H$2:H23,H23)&gt;7,COUNTIF($H$2:H23,H23)&lt;15),"JV","")))</f>
        <v>JV</v>
      </c>
      <c r="J23" s="6">
        <f>IF(I23="Varsity",COUNTIF($I$2:I23,"Varsity"),IF(I23="JV",COUNTIF($I$2:I23,"JV"),""))</f>
        <v>3</v>
      </c>
      <c r="K23" s="6" t="str">
        <f>IF(COUNTIF($H$2:H23,H23)&lt;6,J23,"")</f>
        <v/>
      </c>
      <c r="L23" s="6">
        <f>IF(AND(COUNTIF($H$2:H23,H23)&gt;7,COUNTIF($H$2:H23,H23)&lt;13),J23,"")</f>
        <v>3</v>
      </c>
    </row>
    <row r="24" spans="1:12" x14ac:dyDescent="0.25">
      <c r="A24" s="7">
        <v>23</v>
      </c>
      <c r="B24" s="5">
        <v>9.800810185185185E-3</v>
      </c>
      <c r="C24" s="4">
        <v>406</v>
      </c>
      <c r="D24" s="6" t="str">
        <f>_xlfn.IFNA(VLOOKUP(C24,'Team Rosters'!$A:$F,2,FALSE),"")</f>
        <v>Madison</v>
      </c>
      <c r="E24" s="6" t="str">
        <f>_xlfn.IFNA(VLOOKUP(C24,'Team Rosters'!$A:$F,3,FALSE),"")</f>
        <v>Dodd</v>
      </c>
      <c r="F24" s="6">
        <f>_xlfn.IFNA(VLOOKUP(C24,'Team Rosters'!$A:$F,4,FALSE),"")</f>
        <v>7</v>
      </c>
      <c r="G24" s="6" t="str">
        <f>_xlfn.IFNA(VLOOKUP(C24,'Team Rosters'!$A:$F,5,FALSE),"")</f>
        <v>Female</v>
      </c>
      <c r="H24" s="6" t="str">
        <f>_xlfn.IFNA(VLOOKUP(C24,'Team Rosters'!$A:$F,6,FALSE),"")</f>
        <v>Woodside</v>
      </c>
      <c r="I24" s="6" t="str">
        <f>IF(H24="","",IF(COUNTIF($H$2:H24,H24)&lt;8,"Varsity",IF(AND(COUNTIF($H$2:H24,H24)&gt;7,COUNTIF($H$2:H24,H24)&lt;15),"JV","")))</f>
        <v>JV</v>
      </c>
      <c r="J24" s="6">
        <f>IF(I24="Varsity",COUNTIF($I$2:I24,"Varsity"),IF(I24="JV",COUNTIF($I$2:I24,"JV"),""))</f>
        <v>4</v>
      </c>
      <c r="K24" s="6" t="str">
        <f>IF(COUNTIF($H$2:H24,H24)&lt;6,J24,"")</f>
        <v/>
      </c>
      <c r="L24" s="6">
        <f>IF(AND(COUNTIF($H$2:H24,H24)&gt;7,COUNTIF($H$2:H24,H24)&lt;13),J24,"")</f>
        <v>4</v>
      </c>
    </row>
    <row r="25" spans="1:12" x14ac:dyDescent="0.25">
      <c r="A25" s="7">
        <v>24</v>
      </c>
      <c r="B25" s="5">
        <v>9.8247685185185191E-3</v>
      </c>
      <c r="C25" s="4">
        <v>343</v>
      </c>
      <c r="D25" s="6" t="str">
        <f>_xlfn.IFNA(VLOOKUP(C25,'Team Rosters'!$A:$F,2,FALSE),"")</f>
        <v>Annika</v>
      </c>
      <c r="E25" s="6" t="str">
        <f>_xlfn.IFNA(VLOOKUP(C25,'Team Rosters'!$A:$F,3,FALSE),"")</f>
        <v>Flatjord</v>
      </c>
      <c r="F25" s="6">
        <f>_xlfn.IFNA(VLOOKUP(C25,'Team Rosters'!$A:$F,4,FALSE),"")</f>
        <v>6</v>
      </c>
      <c r="G25" s="6" t="str">
        <f>_xlfn.IFNA(VLOOKUP(C25,'Team Rosters'!$A:$F,5,FALSE),"")</f>
        <v>Female</v>
      </c>
      <c r="H25" s="6" t="str">
        <f>_xlfn.IFNA(VLOOKUP(C25,'Team Rosters'!$A:$F,6,FALSE),"")</f>
        <v>Summit</v>
      </c>
      <c r="I25" s="6" t="str">
        <f>IF(H25="","",IF(COUNTIF($H$2:H25,H25)&lt;8,"Varsity",IF(AND(COUNTIF($H$2:H25,H25)&gt;7,COUNTIF($H$2:H25,H25)&lt;15),"JV","")))</f>
        <v>JV</v>
      </c>
      <c r="J25" s="6">
        <f>IF(I25="Varsity",COUNTIF($I$2:I25,"Varsity"),IF(I25="JV",COUNTIF($I$2:I25,"JV"),""))</f>
        <v>5</v>
      </c>
      <c r="K25" s="6" t="str">
        <f>IF(COUNTIF($H$2:H25,H25)&lt;6,J25,"")</f>
        <v/>
      </c>
      <c r="L25" s="6">
        <f>IF(AND(COUNTIF($H$2:H25,H25)&gt;7,COUNTIF($H$2:H25,H25)&lt;13),J25,"")</f>
        <v>5</v>
      </c>
    </row>
    <row r="26" spans="1:12" x14ac:dyDescent="0.25">
      <c r="A26" s="7">
        <v>25</v>
      </c>
      <c r="B26" s="5">
        <v>9.8659722222222222E-3</v>
      </c>
      <c r="C26" s="4">
        <v>413</v>
      </c>
      <c r="D26" s="6" t="str">
        <f>_xlfn.IFNA(VLOOKUP(C26,'Team Rosters'!$A:$F,2,FALSE),"")</f>
        <v>Avalyn</v>
      </c>
      <c r="E26" s="6" t="str">
        <f>_xlfn.IFNA(VLOOKUP(C26,'Team Rosters'!$A:$F,3,FALSE),"")</f>
        <v>Goldstone</v>
      </c>
      <c r="F26" s="6">
        <f>_xlfn.IFNA(VLOOKUP(C26,'Team Rosters'!$A:$F,4,FALSE),"")</f>
        <v>6</v>
      </c>
      <c r="G26" s="6" t="str">
        <f>_xlfn.IFNA(VLOOKUP(C26,'Team Rosters'!$A:$F,5,FALSE),"")</f>
        <v>Female</v>
      </c>
      <c r="H26" s="6" t="str">
        <f>_xlfn.IFNA(VLOOKUP(C26,'Team Rosters'!$A:$F,6,FALSE),"")</f>
        <v>Woodside</v>
      </c>
      <c r="I26" s="6" t="str">
        <f>IF(H26="","",IF(COUNTIF($H$2:H26,H26)&lt;8,"Varsity",IF(AND(COUNTIF($H$2:H26,H26)&gt;7,COUNTIF($H$2:H26,H26)&lt;15),"JV","")))</f>
        <v>JV</v>
      </c>
      <c r="J26" s="6">
        <f>IF(I26="Varsity",COUNTIF($I$2:I26,"Varsity"),IF(I26="JV",COUNTIF($I$2:I26,"JV"),""))</f>
        <v>6</v>
      </c>
      <c r="K26" s="6" t="str">
        <f>IF(COUNTIF($H$2:H26,H26)&lt;6,J26,"")</f>
        <v/>
      </c>
      <c r="L26" s="6">
        <f>IF(AND(COUNTIF($H$2:H26,H26)&gt;7,COUNTIF($H$2:H26,H26)&lt;13),J26,"")</f>
        <v>6</v>
      </c>
    </row>
    <row r="27" spans="1:12" x14ac:dyDescent="0.25">
      <c r="A27" s="7">
        <v>26</v>
      </c>
      <c r="B27" s="5">
        <v>9.8807870370370369E-3</v>
      </c>
      <c r="C27" s="4">
        <v>428</v>
      </c>
      <c r="D27" s="6" t="str">
        <f>_xlfn.IFNA(VLOOKUP(C27,'Team Rosters'!$A:$F,2,FALSE),"")</f>
        <v>Suzie</v>
      </c>
      <c r="E27" s="6" t="str">
        <f>_xlfn.IFNA(VLOOKUP(C27,'Team Rosters'!$A:$F,3,FALSE),"")</f>
        <v>Perego</v>
      </c>
      <c r="F27" s="6">
        <f>_xlfn.IFNA(VLOOKUP(C27,'Team Rosters'!$A:$F,4,FALSE),"")</f>
        <v>7</v>
      </c>
      <c r="G27" s="6" t="str">
        <f>_xlfn.IFNA(VLOOKUP(C27,'Team Rosters'!$A:$F,5,FALSE),"")</f>
        <v>Female</v>
      </c>
      <c r="H27" s="6" t="str">
        <f>_xlfn.IFNA(VLOOKUP(C27,'Team Rosters'!$A:$F,6,FALSE),"")</f>
        <v>Woodside</v>
      </c>
      <c r="I27" s="6" t="str">
        <f>IF(H27="","",IF(COUNTIF($H$2:H27,H27)&lt;8,"Varsity",IF(AND(COUNTIF($H$2:H27,H27)&gt;7,COUNTIF($H$2:H27,H27)&lt;15),"JV","")))</f>
        <v>JV</v>
      </c>
      <c r="J27" s="6">
        <f>IF(I27="Varsity",COUNTIF($I$2:I27,"Varsity"),IF(I27="JV",COUNTIF($I$2:I27,"JV"),""))</f>
        <v>7</v>
      </c>
      <c r="K27" s="6" t="str">
        <f>IF(COUNTIF($H$2:H27,H27)&lt;6,J27,"")</f>
        <v/>
      </c>
      <c r="L27" s="6">
        <f>IF(AND(COUNTIF($H$2:H27,H27)&gt;7,COUNTIF($H$2:H27,H27)&lt;13),J27,"")</f>
        <v>7</v>
      </c>
    </row>
    <row r="28" spans="1:12" x14ac:dyDescent="0.25">
      <c r="A28" s="7">
        <v>27</v>
      </c>
      <c r="B28" s="5">
        <v>9.9215277777777774E-3</v>
      </c>
      <c r="C28" s="4">
        <v>423</v>
      </c>
      <c r="D28" s="6" t="str">
        <f>_xlfn.IFNA(VLOOKUP(C28,'Team Rosters'!$A:$F,2,FALSE),"")</f>
        <v>Kaia</v>
      </c>
      <c r="E28" s="6" t="str">
        <f>_xlfn.IFNA(VLOOKUP(C28,'Team Rosters'!$A:$F,3,FALSE),"")</f>
        <v>Nome</v>
      </c>
      <c r="F28" s="6">
        <f>_xlfn.IFNA(VLOOKUP(C28,'Team Rosters'!$A:$F,4,FALSE),"")</f>
        <v>7</v>
      </c>
      <c r="G28" s="6" t="str">
        <f>_xlfn.IFNA(VLOOKUP(C28,'Team Rosters'!$A:$F,5,FALSE),"")</f>
        <v>Female</v>
      </c>
      <c r="H28" s="6" t="str">
        <f>_xlfn.IFNA(VLOOKUP(C28,'Team Rosters'!$A:$F,6,FALSE),"")</f>
        <v>Woodside</v>
      </c>
      <c r="I28" s="6" t="str">
        <f>IF(H28="","",IF(COUNTIF($H$2:H28,H28)&lt;8,"Varsity",IF(AND(COUNTIF($H$2:H28,H28)&gt;7,COUNTIF($H$2:H28,H28)&lt;15),"JV","")))</f>
        <v>JV</v>
      </c>
      <c r="J28" s="6">
        <f>IF(I28="Varsity",COUNTIF($I$2:I28,"Varsity"),IF(I28="JV",COUNTIF($I$2:I28,"JV"),""))</f>
        <v>8</v>
      </c>
      <c r="K28" s="6" t="str">
        <f>IF(COUNTIF($H$2:H28,H28)&lt;6,J28,"")</f>
        <v/>
      </c>
      <c r="L28" s="6" t="str">
        <f>IF(AND(COUNTIF($H$2:H28,H28)&gt;7,COUNTIF($H$2:H28,H28)&lt;13),J28,"")</f>
        <v/>
      </c>
    </row>
    <row r="29" spans="1:12" x14ac:dyDescent="0.25">
      <c r="A29" s="7">
        <v>28</v>
      </c>
      <c r="B29" s="5">
        <v>9.9582175925925932E-3</v>
      </c>
      <c r="C29" s="4">
        <v>352</v>
      </c>
      <c r="D29" s="6" t="str">
        <f>_xlfn.IFNA(VLOOKUP(C29,'Team Rosters'!$A:$F,2,FALSE),"")</f>
        <v>Caroline</v>
      </c>
      <c r="E29" s="6" t="str">
        <f>_xlfn.IFNA(VLOOKUP(C29,'Team Rosters'!$A:$F,3,FALSE),"")</f>
        <v>Meier</v>
      </c>
      <c r="F29" s="6">
        <f>_xlfn.IFNA(VLOOKUP(C29,'Team Rosters'!$A:$F,4,FALSE),"")</f>
        <v>7</v>
      </c>
      <c r="G29" s="6" t="str">
        <f>_xlfn.IFNA(VLOOKUP(C29,'Team Rosters'!$A:$F,5,FALSE),"")</f>
        <v>Female</v>
      </c>
      <c r="H29" s="6" t="str">
        <f>_xlfn.IFNA(VLOOKUP(C29,'Team Rosters'!$A:$F,6,FALSE),"")</f>
        <v>Summit</v>
      </c>
      <c r="I29" s="6" t="str">
        <f>IF(H29="","",IF(COUNTIF($H$2:H29,H29)&lt;8,"Varsity",IF(AND(COUNTIF($H$2:H29,H29)&gt;7,COUNTIF($H$2:H29,H29)&lt;15),"JV","")))</f>
        <v>JV</v>
      </c>
      <c r="J29" s="6">
        <f>IF(I29="Varsity",COUNTIF($I$2:I29,"Varsity"),IF(I29="JV",COUNTIF($I$2:I29,"JV"),""))</f>
        <v>9</v>
      </c>
      <c r="K29" s="6" t="str">
        <f>IF(COUNTIF($H$2:H29,H29)&lt;6,J29,"")</f>
        <v/>
      </c>
      <c r="L29" s="6">
        <f>IF(AND(COUNTIF($H$2:H29,H29)&gt;7,COUNTIF($H$2:H29,H29)&lt;13),J29,"")</f>
        <v>9</v>
      </c>
    </row>
    <row r="30" spans="1:12" x14ac:dyDescent="0.25">
      <c r="A30" s="7">
        <v>29</v>
      </c>
      <c r="B30" s="5">
        <v>1.0099421296296296E-2</v>
      </c>
      <c r="C30" s="4">
        <v>342</v>
      </c>
      <c r="D30" s="6" t="str">
        <f>_xlfn.IFNA(VLOOKUP(C30,'Team Rosters'!$A:$F,2,FALSE),"")</f>
        <v>Lilia</v>
      </c>
      <c r="E30" s="6" t="str">
        <f>_xlfn.IFNA(VLOOKUP(C30,'Team Rosters'!$A:$F,3,FALSE),"")</f>
        <v>Chadwick</v>
      </c>
      <c r="F30" s="6">
        <f>_xlfn.IFNA(VLOOKUP(C30,'Team Rosters'!$A:$F,4,FALSE),"")</f>
        <v>7</v>
      </c>
      <c r="G30" s="6" t="str">
        <f>_xlfn.IFNA(VLOOKUP(C30,'Team Rosters'!$A:$F,5,FALSE),"")</f>
        <v>Female</v>
      </c>
      <c r="H30" s="6" t="str">
        <f>_xlfn.IFNA(VLOOKUP(C30,'Team Rosters'!$A:$F,6,FALSE),"")</f>
        <v>Summit</v>
      </c>
      <c r="I30" s="6" t="str">
        <f>IF(H30="","",IF(COUNTIF($H$2:H30,H30)&lt;8,"Varsity",IF(AND(COUNTIF($H$2:H30,H30)&gt;7,COUNTIF($H$2:H30,H30)&lt;15),"JV","")))</f>
        <v>JV</v>
      </c>
      <c r="J30" s="6">
        <f>IF(I30="Varsity",COUNTIF($I$2:I30,"Varsity"),IF(I30="JV",COUNTIF($I$2:I30,"JV"),""))</f>
        <v>10</v>
      </c>
      <c r="K30" s="6" t="str">
        <f>IF(COUNTIF($H$2:H30,H30)&lt;6,J30,"")</f>
        <v/>
      </c>
      <c r="L30" s="6">
        <f>IF(AND(COUNTIF($H$2:H30,H30)&gt;7,COUNTIF($H$2:H30,H30)&lt;13),J30,"")</f>
        <v>10</v>
      </c>
    </row>
    <row r="31" spans="1:12" x14ac:dyDescent="0.25">
      <c r="A31" s="7">
        <v>30</v>
      </c>
      <c r="B31" s="5">
        <v>1.0227662037037037E-2</v>
      </c>
      <c r="C31" s="4">
        <v>417</v>
      </c>
      <c r="D31" s="6" t="str">
        <f>_xlfn.IFNA(VLOOKUP(C31,'Team Rosters'!$A:$F,2,FALSE),"")</f>
        <v>Lily</v>
      </c>
      <c r="E31" s="6" t="str">
        <f>_xlfn.IFNA(VLOOKUP(C31,'Team Rosters'!$A:$F,3,FALSE),"")</f>
        <v xml:space="preserve">Landrigan </v>
      </c>
      <c r="F31" s="6">
        <f>_xlfn.IFNA(VLOOKUP(C31,'Team Rosters'!$A:$F,4,FALSE),"")</f>
        <v>6</v>
      </c>
      <c r="G31" s="6" t="str">
        <f>_xlfn.IFNA(VLOOKUP(C31,'Team Rosters'!$A:$F,5,FALSE),"")</f>
        <v>Female</v>
      </c>
      <c r="H31" s="6" t="str">
        <f>_xlfn.IFNA(VLOOKUP(C31,'Team Rosters'!$A:$F,6,FALSE),"")</f>
        <v>Woodside</v>
      </c>
      <c r="I31" s="6" t="str">
        <f>IF(H31="","",IF(COUNTIF($H$2:H31,H31)&lt;8,"Varsity",IF(AND(COUNTIF($H$2:H31,H31)&gt;7,COUNTIF($H$2:H31,H31)&lt;15),"JV","")))</f>
        <v>JV</v>
      </c>
      <c r="J31" s="6">
        <f>IF(I31="Varsity",COUNTIF($I$2:I31,"Varsity"),IF(I31="JV",COUNTIF($I$2:I31,"JV"),""))</f>
        <v>11</v>
      </c>
      <c r="K31" s="6" t="str">
        <f>IF(COUNTIF($H$2:H31,H31)&lt;6,J31,"")</f>
        <v/>
      </c>
      <c r="L31" s="6" t="str">
        <f>IF(AND(COUNTIF($H$2:H31,H31)&gt;7,COUNTIF($H$2:H31,H31)&lt;13),J31,"")</f>
        <v/>
      </c>
    </row>
    <row r="32" spans="1:12" x14ac:dyDescent="0.25">
      <c r="A32" s="7">
        <v>31</v>
      </c>
      <c r="B32" s="12">
        <v>1.0257754629629629E-2</v>
      </c>
      <c r="C32" s="4">
        <v>418</v>
      </c>
      <c r="D32" s="6" t="str">
        <f>_xlfn.IFNA(VLOOKUP(C32,'Team Rosters'!$A:$F,2,FALSE),"")</f>
        <v>Hazel</v>
      </c>
      <c r="E32" s="6" t="str">
        <f>_xlfn.IFNA(VLOOKUP(C32,'Team Rosters'!$A:$F,3,FALSE),"")</f>
        <v>Leffers</v>
      </c>
      <c r="F32" s="6">
        <f>_xlfn.IFNA(VLOOKUP(C32,'Team Rosters'!$A:$F,4,FALSE),"")</f>
        <v>6</v>
      </c>
      <c r="G32" s="6" t="str">
        <f>_xlfn.IFNA(VLOOKUP(C32,'Team Rosters'!$A:$F,5,FALSE),"")</f>
        <v>Female</v>
      </c>
      <c r="H32" s="6" t="str">
        <f>_xlfn.IFNA(VLOOKUP(C32,'Team Rosters'!$A:$F,6,FALSE),"")</f>
        <v>Woodside</v>
      </c>
      <c r="I32" s="6" t="str">
        <f>IF(H32="","",IF(COUNTIF($H$2:H32,H32)&lt;8,"Varsity",IF(AND(COUNTIF($H$2:H32,H32)&gt;7,COUNTIF($H$2:H32,H32)&lt;15),"JV","")))</f>
        <v/>
      </c>
      <c r="J32" s="6" t="str">
        <f>IF(I32="Varsity",COUNTIF($I$2:I32,"Varsity"),IF(I32="JV",COUNTIF($I$2:I32,"JV"),""))</f>
        <v/>
      </c>
      <c r="K32" s="6" t="str">
        <f>IF(COUNTIF($H$2:H32,H32)&lt;6,J32,"")</f>
        <v/>
      </c>
      <c r="L32" s="6" t="str">
        <f>IF(AND(COUNTIF($H$2:H32,H32)&gt;7,COUNTIF($H$2:H32,H32)&lt;13),J32,"")</f>
        <v/>
      </c>
    </row>
    <row r="33" spans="1:12" x14ac:dyDescent="0.25">
      <c r="A33" s="7">
        <v>32</v>
      </c>
      <c r="B33" s="12">
        <v>1.0277083333333333E-2</v>
      </c>
      <c r="C33" s="4">
        <v>435</v>
      </c>
      <c r="D33" s="6" t="str">
        <f>_xlfn.IFNA(VLOOKUP(C33,'Team Rosters'!$A:$F,2,FALSE),"")</f>
        <v>Mary</v>
      </c>
      <c r="E33" s="6" t="str">
        <f>_xlfn.IFNA(VLOOKUP(C33,'Team Rosters'!$A:$F,3,FALSE),"")</f>
        <v>Villaruz</v>
      </c>
      <c r="F33" s="6">
        <f>_xlfn.IFNA(VLOOKUP(C33,'Team Rosters'!$A:$F,4,FALSE),"")</f>
        <v>8</v>
      </c>
      <c r="G33" s="6" t="str">
        <f>_xlfn.IFNA(VLOOKUP(C33,'Team Rosters'!$A:$F,5,FALSE),"")</f>
        <v>Female</v>
      </c>
      <c r="H33" s="6" t="str">
        <f>_xlfn.IFNA(VLOOKUP(C33,'Team Rosters'!$A:$F,6,FALSE),"")</f>
        <v>Woodside</v>
      </c>
      <c r="I33" s="6" t="str">
        <f>IF(H33="","",IF(COUNTIF($H$2:H33,H33)&lt;8,"Varsity",IF(AND(COUNTIF($H$2:H33,H33)&gt;7,COUNTIF($H$2:H33,H33)&lt;15),"JV","")))</f>
        <v/>
      </c>
      <c r="J33" s="6" t="str">
        <f>IF(I33="Varsity",COUNTIF($I$2:I33,"Varsity"),IF(I33="JV",COUNTIF($I$2:I33,"JV"),""))</f>
        <v/>
      </c>
      <c r="K33" s="6" t="str">
        <f>IF(COUNTIF($H$2:H33,H33)&lt;6,J33,"")</f>
        <v/>
      </c>
      <c r="L33" s="6" t="str">
        <f>IF(AND(COUNTIF($H$2:H33,H33)&gt;7,COUNTIF($H$2:H33,H33)&lt;13),J33,"")</f>
        <v/>
      </c>
    </row>
    <row r="34" spans="1:12" x14ac:dyDescent="0.25">
      <c r="A34" s="7">
        <v>33</v>
      </c>
      <c r="B34" s="12">
        <v>1.0316319444444444E-2</v>
      </c>
      <c r="C34" s="4">
        <v>13</v>
      </c>
      <c r="D34" s="6" t="str">
        <f>_xlfn.IFNA(VLOOKUP(C34,'Team Rosters'!$A:$F,2,FALSE),"")</f>
        <v>Rebecca</v>
      </c>
      <c r="E34" s="6" t="str">
        <f>_xlfn.IFNA(VLOOKUP(C34,'Team Rosters'!$A:$F,3,FALSE),"")</f>
        <v>Kaufman</v>
      </c>
      <c r="F34" s="6">
        <f>_xlfn.IFNA(VLOOKUP(C34,'Team Rosters'!$A:$F,4,FALSE),"")</f>
        <v>6</v>
      </c>
      <c r="G34" s="6" t="str">
        <f>_xlfn.IFNA(VLOOKUP(C34,'Team Rosters'!$A:$F,5,FALSE),"")</f>
        <v>Female</v>
      </c>
      <c r="H34" s="6" t="str">
        <f>_xlfn.IFNA(VLOOKUP(C34,'Team Rosters'!$A:$F,6,FALSE),"")</f>
        <v>SCSJ</v>
      </c>
      <c r="I34" s="6" t="str">
        <f>IF(H34="","",IF(COUNTIF($H$2:H34,H34)&lt;8,"Varsity",IF(AND(COUNTIF($H$2:H34,H34)&gt;7,COUNTIF($H$2:H34,H34)&lt;15),"JV","")))</f>
        <v>Varsity</v>
      </c>
      <c r="J34" s="6">
        <f>IF(I34="Varsity",COUNTIF($I$2:I34,"Varsity"),IF(I34="JV",COUNTIF($I$2:I34,"JV"),""))</f>
        <v>20</v>
      </c>
      <c r="K34" s="6" t="str">
        <f>IF(COUNTIF($H$2:H34,H34)&lt;6,J34,"")</f>
        <v/>
      </c>
      <c r="L34" s="6" t="str">
        <f>IF(AND(COUNTIF($H$2:H34,H34)&gt;7,COUNTIF($H$2:H34,H34)&lt;13),J34,"")</f>
        <v/>
      </c>
    </row>
    <row r="35" spans="1:12" x14ac:dyDescent="0.25">
      <c r="A35" s="7">
        <v>34</v>
      </c>
      <c r="B35" s="12">
        <v>1.0345370370370371E-2</v>
      </c>
      <c r="C35" s="4">
        <v>433</v>
      </c>
      <c r="D35" s="6" t="str">
        <f>_xlfn.IFNA(VLOOKUP(C35,'Team Rosters'!$A:$F,2,FALSE),"")</f>
        <v>Gillian</v>
      </c>
      <c r="E35" s="6" t="str">
        <f>_xlfn.IFNA(VLOOKUP(C35,'Team Rosters'!$A:$F,3,FALSE),"")</f>
        <v>Sprinkle</v>
      </c>
      <c r="F35" s="6">
        <f>_xlfn.IFNA(VLOOKUP(C35,'Team Rosters'!$A:$F,4,FALSE),"")</f>
        <v>8</v>
      </c>
      <c r="G35" s="6" t="str">
        <f>_xlfn.IFNA(VLOOKUP(C35,'Team Rosters'!$A:$F,5,FALSE),"")</f>
        <v>Female</v>
      </c>
      <c r="H35" s="6" t="str">
        <f>_xlfn.IFNA(VLOOKUP(C35,'Team Rosters'!$A:$F,6,FALSE),"")</f>
        <v>Woodside</v>
      </c>
      <c r="I35" s="6" t="str">
        <f>IF(H35="","",IF(COUNTIF($H$2:H35,H35)&lt;8,"Varsity",IF(AND(COUNTIF($H$2:H35,H35)&gt;7,COUNTIF($H$2:H35,H35)&lt;15),"JV","")))</f>
        <v/>
      </c>
      <c r="J35" s="6" t="str">
        <f>IF(I35="Varsity",COUNTIF($I$2:I35,"Varsity"),IF(I35="JV",COUNTIF($I$2:I35,"JV"),""))</f>
        <v/>
      </c>
      <c r="K35" s="6" t="str">
        <f>IF(COUNTIF($H$2:H35,H35)&lt;6,J35,"")</f>
        <v/>
      </c>
      <c r="L35" s="6" t="str">
        <f>IF(AND(COUNTIF($H$2:H35,H35)&gt;7,COUNTIF($H$2:H35,H35)&lt;13),J35,"")</f>
        <v/>
      </c>
    </row>
    <row r="36" spans="1:12" x14ac:dyDescent="0.25">
      <c r="A36" s="7">
        <v>35</v>
      </c>
      <c r="B36" s="12">
        <v>1.0350694444444444E-2</v>
      </c>
      <c r="C36" s="4">
        <v>20</v>
      </c>
      <c r="D36" s="6" t="str">
        <f>_xlfn.IFNA(VLOOKUP(C36,'Team Rosters'!$A:$F,2,FALSE),"")</f>
        <v>Cecilia</v>
      </c>
      <c r="E36" s="6" t="str">
        <f>_xlfn.IFNA(VLOOKUP(C36,'Team Rosters'!$A:$F,3,FALSE),"")</f>
        <v>Slater</v>
      </c>
      <c r="F36" s="6">
        <f>_xlfn.IFNA(VLOOKUP(C36,'Team Rosters'!$A:$F,4,FALSE),"")</f>
        <v>5</v>
      </c>
      <c r="G36" s="6" t="str">
        <f>_xlfn.IFNA(VLOOKUP(C36,'Team Rosters'!$A:$F,5,FALSE),"")</f>
        <v>Female</v>
      </c>
      <c r="H36" s="6" t="str">
        <f>_xlfn.IFNA(VLOOKUP(C36,'Team Rosters'!$A:$F,6,FALSE),"")</f>
        <v>SCSJ</v>
      </c>
      <c r="I36" s="6" t="str">
        <f>IF(H36="","",IF(COUNTIF($H$2:H36,H36)&lt;8,"Varsity",IF(AND(COUNTIF($H$2:H36,H36)&gt;7,COUNTIF($H$2:H36,H36)&lt;15),"JV","")))</f>
        <v>Varsity</v>
      </c>
      <c r="J36" s="6">
        <f>IF(I36="Varsity",COUNTIF($I$2:I36,"Varsity"),IF(I36="JV",COUNTIF($I$2:I36,"JV"),""))</f>
        <v>21</v>
      </c>
      <c r="K36" s="6" t="str">
        <f>IF(COUNTIF($H$2:H36,H36)&lt;6,J36,"")</f>
        <v/>
      </c>
      <c r="L36" s="6" t="str">
        <f>IF(AND(COUNTIF($H$2:H36,H36)&gt;7,COUNTIF($H$2:H36,H36)&lt;13),J36,"")</f>
        <v/>
      </c>
    </row>
    <row r="37" spans="1:12" x14ac:dyDescent="0.25">
      <c r="A37" s="7">
        <v>36</v>
      </c>
      <c r="B37" s="12">
        <v>1.0400578703703704E-2</v>
      </c>
      <c r="C37" s="4">
        <v>361</v>
      </c>
      <c r="D37" s="6" t="str">
        <f>_xlfn.IFNA(VLOOKUP(C37,'Team Rosters'!$A:$F,2,FALSE),"")</f>
        <v>Kate</v>
      </c>
      <c r="E37" s="6" t="str">
        <f>_xlfn.IFNA(VLOOKUP(C37,'Team Rosters'!$A:$F,3,FALSE),"")</f>
        <v>Winters</v>
      </c>
      <c r="F37" s="6">
        <f>_xlfn.IFNA(VLOOKUP(C37,'Team Rosters'!$A:$F,4,FALSE),"")</f>
        <v>6</v>
      </c>
      <c r="G37" s="6" t="str">
        <f>_xlfn.IFNA(VLOOKUP(C37,'Team Rosters'!$A:$F,5,FALSE),"")</f>
        <v>Female</v>
      </c>
      <c r="H37" s="6" t="str">
        <f>_xlfn.IFNA(VLOOKUP(C37,'Team Rosters'!$A:$F,6,FALSE),"")</f>
        <v>Summit</v>
      </c>
      <c r="I37" s="6" t="str">
        <f>IF(H37="","",IF(COUNTIF($H$2:H37,H37)&lt;8,"Varsity",IF(AND(COUNTIF($H$2:H37,H37)&gt;7,COUNTIF($H$2:H37,H37)&lt;15),"JV","")))</f>
        <v>JV</v>
      </c>
      <c r="J37" s="6">
        <f>IF(I37="Varsity",COUNTIF($I$2:I37,"Varsity"),IF(I37="JV",COUNTIF($I$2:I37,"JV"),""))</f>
        <v>12</v>
      </c>
      <c r="K37" s="6" t="str">
        <f>IF(COUNTIF($H$2:H37,H37)&lt;6,J37,"")</f>
        <v/>
      </c>
      <c r="L37" s="6">
        <f>IF(AND(COUNTIF($H$2:H37,H37)&gt;7,COUNTIF($H$2:H37,H37)&lt;13),J37,"")</f>
        <v>12</v>
      </c>
    </row>
    <row r="38" spans="1:12" x14ac:dyDescent="0.25">
      <c r="A38" s="7">
        <v>37</v>
      </c>
      <c r="B38" s="12">
        <v>1.0419560185185186E-2</v>
      </c>
      <c r="C38" s="4">
        <v>345</v>
      </c>
      <c r="D38" s="6" t="str">
        <f>_xlfn.IFNA(VLOOKUP(C38,'Team Rosters'!$A:$F,2,FALSE),"")</f>
        <v>Ember</v>
      </c>
      <c r="E38" s="6" t="str">
        <f>_xlfn.IFNA(VLOOKUP(C38,'Team Rosters'!$A:$F,3,FALSE),"")</f>
        <v>Gaff</v>
      </c>
      <c r="F38" s="6">
        <f>_xlfn.IFNA(VLOOKUP(C38,'Team Rosters'!$A:$F,4,FALSE),"")</f>
        <v>6</v>
      </c>
      <c r="G38" s="6" t="str">
        <f>_xlfn.IFNA(VLOOKUP(C38,'Team Rosters'!$A:$F,5,FALSE),"")</f>
        <v>Female</v>
      </c>
      <c r="H38" s="6" t="str">
        <f>_xlfn.IFNA(VLOOKUP(C38,'Team Rosters'!$A:$F,6,FALSE),"")</f>
        <v>Summit</v>
      </c>
      <c r="I38" s="6" t="str">
        <f>IF(H38="","",IF(COUNTIF($H$2:H38,H38)&lt;8,"Varsity",IF(AND(COUNTIF($H$2:H38,H38)&gt;7,COUNTIF($H$2:H38,H38)&lt;15),"JV","")))</f>
        <v>JV</v>
      </c>
      <c r="J38" s="6">
        <f>IF(I38="Varsity",COUNTIF($I$2:I38,"Varsity"),IF(I38="JV",COUNTIF($I$2:I38,"JV"),""))</f>
        <v>13</v>
      </c>
      <c r="K38" s="6" t="str">
        <f>IF(COUNTIF($H$2:H38,H38)&lt;6,J38,"")</f>
        <v/>
      </c>
      <c r="L38" s="6" t="str">
        <f>IF(AND(COUNTIF($H$2:H38,H38)&gt;7,COUNTIF($H$2:H38,H38)&lt;13),J38,"")</f>
        <v/>
      </c>
    </row>
    <row r="39" spans="1:12" x14ac:dyDescent="0.25">
      <c r="A39" s="7">
        <v>38</v>
      </c>
      <c r="B39" s="12">
        <v>1.057662037037037E-2</v>
      </c>
      <c r="C39" s="4">
        <v>414</v>
      </c>
      <c r="D39" s="6" t="str">
        <f>_xlfn.IFNA(VLOOKUP(C39,'Team Rosters'!$A:$F,2,FALSE),"")</f>
        <v>Emma</v>
      </c>
      <c r="E39" s="6" t="str">
        <f>_xlfn.IFNA(VLOOKUP(C39,'Team Rosters'!$A:$F,3,FALSE),"")</f>
        <v>Goss</v>
      </c>
      <c r="F39" s="6">
        <f>_xlfn.IFNA(VLOOKUP(C39,'Team Rosters'!$A:$F,4,FALSE),"")</f>
        <v>7</v>
      </c>
      <c r="G39" s="6" t="str">
        <f>_xlfn.IFNA(VLOOKUP(C39,'Team Rosters'!$A:$F,5,FALSE),"")</f>
        <v>Female</v>
      </c>
      <c r="H39" s="6" t="str">
        <f>_xlfn.IFNA(VLOOKUP(C39,'Team Rosters'!$A:$F,6,FALSE),"")</f>
        <v>Woodside</v>
      </c>
      <c r="I39" s="6" t="str">
        <f>IF(H39="","",IF(COUNTIF($H$2:H39,H39)&lt;8,"Varsity",IF(AND(COUNTIF($H$2:H39,H39)&gt;7,COUNTIF($H$2:H39,H39)&lt;15),"JV","")))</f>
        <v/>
      </c>
      <c r="J39" s="6" t="str">
        <f>IF(I39="Varsity",COUNTIF($I$2:I39,"Varsity"),IF(I39="JV",COUNTIF($I$2:I39,"JV"),""))</f>
        <v/>
      </c>
      <c r="K39" s="6" t="str">
        <f>IF(COUNTIF($H$2:H39,H39)&lt;6,J39,"")</f>
        <v/>
      </c>
      <c r="L39" s="6" t="str">
        <f>IF(AND(COUNTIF($H$2:H39,H39)&gt;7,COUNTIF($H$2:H39,H39)&lt;13),J39,"")</f>
        <v/>
      </c>
    </row>
    <row r="40" spans="1:12" x14ac:dyDescent="0.25">
      <c r="A40" s="7">
        <v>39</v>
      </c>
      <c r="B40" s="12">
        <v>1.0618750000000001E-2</v>
      </c>
      <c r="C40" s="4">
        <v>408</v>
      </c>
      <c r="D40" s="6" t="str">
        <f>_xlfn.IFNA(VLOOKUP(C40,'Team Rosters'!$A:$F,2,FALSE),"")</f>
        <v>Hailey</v>
      </c>
      <c r="E40" s="6" t="str">
        <f>_xlfn.IFNA(VLOOKUP(C40,'Team Rosters'!$A:$F,3,FALSE),"")</f>
        <v>Fisher</v>
      </c>
      <c r="F40" s="6">
        <f>_xlfn.IFNA(VLOOKUP(C40,'Team Rosters'!$A:$F,4,FALSE),"")</f>
        <v>6</v>
      </c>
      <c r="G40" s="6" t="str">
        <f>_xlfn.IFNA(VLOOKUP(C40,'Team Rosters'!$A:$F,5,FALSE),"")</f>
        <v>Female</v>
      </c>
      <c r="H40" s="6" t="str">
        <f>_xlfn.IFNA(VLOOKUP(C40,'Team Rosters'!$A:$F,6,FALSE),"")</f>
        <v>Woodside</v>
      </c>
      <c r="I40" s="6" t="str">
        <f>IF(H40="","",IF(COUNTIF($H$2:H40,H40)&lt;8,"Varsity",IF(AND(COUNTIF($H$2:H40,H40)&gt;7,COUNTIF($H$2:H40,H40)&lt;15),"JV","")))</f>
        <v/>
      </c>
      <c r="J40" s="6" t="str">
        <f>IF(I40="Varsity",COUNTIF($I$2:I40,"Varsity"),IF(I40="JV",COUNTIF($I$2:I40,"JV"),""))</f>
        <v/>
      </c>
      <c r="K40" s="6" t="str">
        <f>IF(COUNTIF($H$2:H40,H40)&lt;6,J40,"")</f>
        <v/>
      </c>
      <c r="L40" s="6" t="str">
        <f>IF(AND(COUNTIF($H$2:H40,H40)&gt;7,COUNTIF($H$2:H40,H40)&lt;13),J40,"")</f>
        <v/>
      </c>
    </row>
    <row r="41" spans="1:12" x14ac:dyDescent="0.25">
      <c r="A41" s="7">
        <v>40</v>
      </c>
      <c r="B41" s="12">
        <v>1.0705902777777778E-2</v>
      </c>
      <c r="C41" s="4">
        <v>19</v>
      </c>
      <c r="D41" s="6" t="str">
        <f>_xlfn.IFNA(VLOOKUP(C41,'Team Rosters'!$A:$F,2,FALSE),"")</f>
        <v>Samantha</v>
      </c>
      <c r="E41" s="6" t="str">
        <f>_xlfn.IFNA(VLOOKUP(C41,'Team Rosters'!$A:$F,3,FALSE),"")</f>
        <v>Samons</v>
      </c>
      <c r="F41" s="6">
        <f>_xlfn.IFNA(VLOOKUP(C41,'Team Rosters'!$A:$F,4,FALSE),"")</f>
        <v>8</v>
      </c>
      <c r="G41" s="6" t="str">
        <f>_xlfn.IFNA(VLOOKUP(C41,'Team Rosters'!$A:$F,5,FALSE),"")</f>
        <v>Female</v>
      </c>
      <c r="H41" s="6" t="str">
        <f>_xlfn.IFNA(VLOOKUP(C41,'Team Rosters'!$A:$F,6,FALSE),"")</f>
        <v>SCSJ</v>
      </c>
      <c r="I41" s="6" t="str">
        <f>IF(H41="","",IF(COUNTIF($H$2:H41,H41)&lt;8,"Varsity",IF(AND(COUNTIF($H$2:H41,H41)&gt;7,COUNTIF($H$2:H41,H41)&lt;15),"JV","")))</f>
        <v>JV</v>
      </c>
      <c r="J41" s="6">
        <f>IF(I41="Varsity",COUNTIF($I$2:I41,"Varsity"),IF(I41="JV",COUNTIF($I$2:I41,"JV"),""))</f>
        <v>14</v>
      </c>
      <c r="K41" s="6" t="str">
        <f>IF(COUNTIF($H$2:H41,H41)&lt;6,J41,"")</f>
        <v/>
      </c>
      <c r="L41" s="6">
        <f>IF(AND(COUNTIF($H$2:H41,H41)&gt;7,COUNTIF($H$2:H41,H41)&lt;13),J41,"")</f>
        <v>14</v>
      </c>
    </row>
    <row r="42" spans="1:12" x14ac:dyDescent="0.25">
      <c r="A42" s="7">
        <v>41</v>
      </c>
      <c r="B42" s="12">
        <v>1.078298611111111E-2</v>
      </c>
      <c r="C42" s="4">
        <v>25</v>
      </c>
      <c r="D42" s="6" t="str">
        <f>_xlfn.IFNA(VLOOKUP(C42,'Team Rosters'!$A:$F,2,FALSE),"")</f>
        <v>Audrey</v>
      </c>
      <c r="E42" s="6" t="str">
        <f>_xlfn.IFNA(VLOOKUP(C42,'Team Rosters'!$A:$F,3,FALSE),"")</f>
        <v>Zink</v>
      </c>
      <c r="F42" s="6">
        <f>_xlfn.IFNA(VLOOKUP(C42,'Team Rosters'!$A:$F,4,FALSE),"")</f>
        <v>8</v>
      </c>
      <c r="G42" s="6" t="str">
        <f>_xlfn.IFNA(VLOOKUP(C42,'Team Rosters'!$A:$F,5,FALSE),"")</f>
        <v>Female</v>
      </c>
      <c r="H42" s="6" t="str">
        <f>_xlfn.IFNA(VLOOKUP(C42,'Team Rosters'!$A:$F,6,FALSE),"")</f>
        <v>SCSJ</v>
      </c>
      <c r="I42" s="6" t="str">
        <f>IF(H42="","",IF(COUNTIF($H$2:H42,H42)&lt;8,"Varsity",IF(AND(COUNTIF($H$2:H42,H42)&gt;7,COUNTIF($H$2:H42,H42)&lt;15),"JV","")))</f>
        <v>JV</v>
      </c>
      <c r="J42" s="6">
        <f>IF(I42="Varsity",COUNTIF($I$2:I42,"Varsity"),IF(I42="JV",COUNTIF($I$2:I42,"JV"),""))</f>
        <v>15</v>
      </c>
      <c r="K42" s="6" t="str">
        <f>IF(COUNTIF($H$2:H42,H42)&lt;6,J42,"")</f>
        <v/>
      </c>
      <c r="L42" s="6">
        <f>IF(AND(COUNTIF($H$2:H42,H42)&gt;7,COUNTIF($H$2:H42,H42)&lt;13),J42,"")</f>
        <v>15</v>
      </c>
    </row>
    <row r="43" spans="1:12" x14ac:dyDescent="0.25">
      <c r="A43" s="7">
        <v>42</v>
      </c>
      <c r="B43" s="12">
        <v>1.0790046296296296E-2</v>
      </c>
      <c r="C43" s="4">
        <v>400</v>
      </c>
      <c r="D43" s="6" t="str">
        <f>_xlfn.IFNA(VLOOKUP(C43,'Team Rosters'!$A:$F,2,FALSE),"")</f>
        <v>Ella</v>
      </c>
      <c r="E43" s="6" t="str">
        <f>_xlfn.IFNA(VLOOKUP(C43,'Team Rosters'!$A:$F,3,FALSE),"")</f>
        <v>Antibus</v>
      </c>
      <c r="F43" s="6">
        <f>_xlfn.IFNA(VLOOKUP(C43,'Team Rosters'!$A:$F,4,FALSE),"")</f>
        <v>7</v>
      </c>
      <c r="G43" s="6" t="str">
        <f>_xlfn.IFNA(VLOOKUP(C43,'Team Rosters'!$A:$F,5,FALSE),"")</f>
        <v>Female</v>
      </c>
      <c r="H43" s="6" t="str">
        <f>_xlfn.IFNA(VLOOKUP(C43,'Team Rosters'!$A:$F,6,FALSE),"")</f>
        <v>Woodside</v>
      </c>
      <c r="I43" s="6" t="str">
        <f>IF(H43="","",IF(COUNTIF($H$2:H43,H43)&lt;8,"Varsity",IF(AND(COUNTIF($H$2:H43,H43)&gt;7,COUNTIF($H$2:H43,H43)&lt;15),"JV","")))</f>
        <v/>
      </c>
      <c r="J43" s="6" t="str">
        <f>IF(I43="Varsity",COUNTIF($I$2:I43,"Varsity"),IF(I43="JV",COUNTIF($I$2:I43,"JV"),""))</f>
        <v/>
      </c>
      <c r="K43" s="6" t="str">
        <f>IF(COUNTIF($H$2:H43,H43)&lt;6,J43,"")</f>
        <v/>
      </c>
      <c r="L43" s="6" t="str">
        <f>IF(AND(COUNTIF($H$2:H43,H43)&gt;7,COUNTIF($H$2:H43,H43)&lt;13),J43,"")</f>
        <v/>
      </c>
    </row>
    <row r="44" spans="1:12" x14ac:dyDescent="0.25">
      <c r="A44" s="7">
        <v>43</v>
      </c>
      <c r="B44" s="12">
        <v>1.0797916666666666E-2</v>
      </c>
      <c r="C44" s="4">
        <v>4</v>
      </c>
      <c r="D44" s="6" t="str">
        <f>_xlfn.IFNA(VLOOKUP(C44,'Team Rosters'!$A:$F,2,FALSE),"")</f>
        <v>Julia</v>
      </c>
      <c r="E44" s="6" t="str">
        <f>_xlfn.IFNA(VLOOKUP(C44,'Team Rosters'!$A:$F,3,FALSE),"")</f>
        <v>Didion</v>
      </c>
      <c r="F44" s="6">
        <f>_xlfn.IFNA(VLOOKUP(C44,'Team Rosters'!$A:$F,4,FALSE),"")</f>
        <v>6</v>
      </c>
      <c r="G44" s="6" t="str">
        <f>_xlfn.IFNA(VLOOKUP(C44,'Team Rosters'!$A:$F,5,FALSE),"")</f>
        <v>Female</v>
      </c>
      <c r="H44" s="6" t="str">
        <f>_xlfn.IFNA(VLOOKUP(C44,'Team Rosters'!$A:$F,6,FALSE),"")</f>
        <v>SCSJ</v>
      </c>
      <c r="I44" s="6" t="str">
        <f>IF(H44="","",IF(COUNTIF($H$2:H44,H44)&lt;8,"Varsity",IF(AND(COUNTIF($H$2:H44,H44)&gt;7,COUNTIF($H$2:H44,H44)&lt;15),"JV","")))</f>
        <v>JV</v>
      </c>
      <c r="J44" s="6">
        <f>IF(I44="Varsity",COUNTIF($I$2:I44,"Varsity"),IF(I44="JV",COUNTIF($I$2:I44,"JV"),""))</f>
        <v>16</v>
      </c>
      <c r="K44" s="6" t="str">
        <f>IF(COUNTIF($H$2:H44,H44)&lt;6,J44,"")</f>
        <v/>
      </c>
      <c r="L44" s="6">
        <f>IF(AND(COUNTIF($H$2:H44,H44)&gt;7,COUNTIF($H$2:H44,H44)&lt;13),J44,"")</f>
        <v>16</v>
      </c>
    </row>
    <row r="45" spans="1:12" x14ac:dyDescent="0.25">
      <c r="A45" s="7">
        <v>44</v>
      </c>
      <c r="B45" s="5">
        <v>1.0829050925925926E-2</v>
      </c>
      <c r="C45" s="4">
        <v>5</v>
      </c>
      <c r="D45" s="6" t="str">
        <f>_xlfn.IFNA(VLOOKUP(C45,'Team Rosters'!$A:$F,2,FALSE),"")</f>
        <v>Olivia</v>
      </c>
      <c r="E45" s="6" t="str">
        <f>_xlfn.IFNA(VLOOKUP(C45,'Team Rosters'!$A:$F,3,FALSE),"")</f>
        <v>Didion</v>
      </c>
      <c r="F45" s="6">
        <f>_xlfn.IFNA(VLOOKUP(C45,'Team Rosters'!$A:$F,4,FALSE),"")</f>
        <v>8</v>
      </c>
      <c r="G45" s="6" t="str">
        <f>_xlfn.IFNA(VLOOKUP(C45,'Team Rosters'!$A:$F,5,FALSE),"")</f>
        <v>Female</v>
      </c>
      <c r="H45" s="6" t="str">
        <f>_xlfn.IFNA(VLOOKUP(C45,'Team Rosters'!$A:$F,6,FALSE),"")</f>
        <v>SCSJ</v>
      </c>
      <c r="I45" s="6" t="str">
        <f>IF(H45="","",IF(COUNTIF($H$2:H45,H45)&lt;8,"Varsity",IF(AND(COUNTIF($H$2:H45,H45)&gt;7,COUNTIF($H$2:H45,H45)&lt;15),"JV","")))</f>
        <v>JV</v>
      </c>
      <c r="J45" s="6">
        <f>IF(I45="Varsity",COUNTIF($I$2:I45,"Varsity"),IF(I45="JV",COUNTIF($I$2:I45,"JV"),""))</f>
        <v>17</v>
      </c>
      <c r="K45" s="6" t="str">
        <f>IF(COUNTIF($H$2:H45,H45)&lt;6,J45,"")</f>
        <v/>
      </c>
      <c r="L45" s="6">
        <f>IF(AND(COUNTIF($H$2:H45,H45)&gt;7,COUNTIF($H$2:H45,H45)&lt;13),J45,"")</f>
        <v>17</v>
      </c>
    </row>
    <row r="46" spans="1:12" x14ac:dyDescent="0.25">
      <c r="A46" s="7">
        <v>45</v>
      </c>
      <c r="B46" s="5">
        <v>1.0838194444444444E-2</v>
      </c>
      <c r="C46" s="4">
        <v>10</v>
      </c>
      <c r="D46" s="6" t="str">
        <f>_xlfn.IFNA(VLOOKUP(C46,'Team Rosters'!$A:$F,2,FALSE),"")</f>
        <v>Josephine</v>
      </c>
      <c r="E46" s="6" t="str">
        <f>_xlfn.IFNA(VLOOKUP(C46,'Team Rosters'!$A:$F,3,FALSE),"")</f>
        <v>Hilger</v>
      </c>
      <c r="F46" s="6">
        <f>_xlfn.IFNA(VLOOKUP(C46,'Team Rosters'!$A:$F,4,FALSE),"")</f>
        <v>7</v>
      </c>
      <c r="G46" s="6" t="str">
        <f>_xlfn.IFNA(VLOOKUP(C46,'Team Rosters'!$A:$F,5,FALSE),"")</f>
        <v>Female</v>
      </c>
      <c r="H46" s="6" t="str">
        <f>_xlfn.IFNA(VLOOKUP(C46,'Team Rosters'!$A:$F,6,FALSE),"")</f>
        <v>SCSJ</v>
      </c>
      <c r="I46" s="6" t="str">
        <f>IF(H46="","",IF(COUNTIF($H$2:H46,H46)&lt;8,"Varsity",IF(AND(COUNTIF($H$2:H46,H46)&gt;7,COUNTIF($H$2:H46,H46)&lt;15),"JV","")))</f>
        <v>JV</v>
      </c>
      <c r="J46" s="6">
        <f>IF(I46="Varsity",COUNTIF($I$2:I46,"Varsity"),IF(I46="JV",COUNTIF($I$2:I46,"JV"),""))</f>
        <v>18</v>
      </c>
      <c r="K46" s="6" t="str">
        <f>IF(COUNTIF($H$2:H46,H46)&lt;6,J46,"")</f>
        <v/>
      </c>
      <c r="L46" s="6">
        <f>IF(AND(COUNTIF($H$2:H46,H46)&gt;7,COUNTIF($H$2:H46,H46)&lt;13),J46,"")</f>
        <v>18</v>
      </c>
    </row>
    <row r="47" spans="1:12" x14ac:dyDescent="0.25">
      <c r="A47" s="7">
        <v>46</v>
      </c>
      <c r="B47" s="5">
        <v>1.0883796296296296E-2</v>
      </c>
      <c r="C47" s="4">
        <v>356</v>
      </c>
      <c r="D47" s="6" t="str">
        <f>_xlfn.IFNA(VLOOKUP(C47,'Team Rosters'!$A:$F,2,FALSE),"")</f>
        <v>Taylor</v>
      </c>
      <c r="E47" s="6" t="str">
        <f>_xlfn.IFNA(VLOOKUP(C47,'Team Rosters'!$A:$F,3,FALSE),"")</f>
        <v>Sanders</v>
      </c>
      <c r="F47" s="6">
        <f>_xlfn.IFNA(VLOOKUP(C47,'Team Rosters'!$A:$F,4,FALSE),"")</f>
        <v>8</v>
      </c>
      <c r="G47" s="6" t="str">
        <f>_xlfn.IFNA(VLOOKUP(C47,'Team Rosters'!$A:$F,5,FALSE),"")</f>
        <v>Female</v>
      </c>
      <c r="H47" s="6" t="str">
        <f>_xlfn.IFNA(VLOOKUP(C47,'Team Rosters'!$A:$F,6,FALSE),"")</f>
        <v>Summit</v>
      </c>
      <c r="I47" s="6" t="str">
        <f>IF(H47="","",IF(COUNTIF($H$2:H47,H47)&lt;8,"Varsity",IF(AND(COUNTIF($H$2:H47,H47)&gt;7,COUNTIF($H$2:H47,H47)&lt;15),"JV","")))</f>
        <v>JV</v>
      </c>
      <c r="J47" s="6">
        <f>IF(I47="Varsity",COUNTIF($I$2:I47,"Varsity"),IF(I47="JV",COUNTIF($I$2:I47,"JV"),""))</f>
        <v>19</v>
      </c>
      <c r="K47" s="6" t="str">
        <f>IF(COUNTIF($H$2:H47,H47)&lt;6,J47,"")</f>
        <v/>
      </c>
      <c r="L47" s="6" t="str">
        <f>IF(AND(COUNTIF($H$2:H47,H47)&gt;7,COUNTIF($H$2:H47,H47)&lt;13),J47,"")</f>
        <v/>
      </c>
    </row>
    <row r="48" spans="1:12" x14ac:dyDescent="0.25">
      <c r="A48" s="7">
        <v>47</v>
      </c>
      <c r="B48" s="5">
        <v>1.095162037037037E-2</v>
      </c>
      <c r="C48" s="4">
        <v>437</v>
      </c>
      <c r="D48" s="6" t="str">
        <f>_xlfn.IFNA(VLOOKUP(C48,'Team Rosters'!$A:$F,2,FALSE),"")</f>
        <v xml:space="preserve">Savannah </v>
      </c>
      <c r="E48" s="6" t="str">
        <f>_xlfn.IFNA(VLOOKUP(C48,'Team Rosters'!$A:$F,3,FALSE),"")</f>
        <v>Weaver</v>
      </c>
      <c r="F48" s="6">
        <f>_xlfn.IFNA(VLOOKUP(C48,'Team Rosters'!$A:$F,4,FALSE),"")</f>
        <v>6</v>
      </c>
      <c r="G48" s="6" t="str">
        <f>_xlfn.IFNA(VLOOKUP(C48,'Team Rosters'!$A:$F,5,FALSE),"")</f>
        <v>Female</v>
      </c>
      <c r="H48" s="6" t="str">
        <f>_xlfn.IFNA(VLOOKUP(C48,'Team Rosters'!$A:$F,6,FALSE),"")</f>
        <v>Woodside</v>
      </c>
      <c r="I48" s="6" t="str">
        <f>IF(H48="","",IF(COUNTIF($H$2:H48,H48)&lt;8,"Varsity",IF(AND(COUNTIF($H$2:H48,H48)&gt;7,COUNTIF($H$2:H48,H48)&lt;15),"JV","")))</f>
        <v/>
      </c>
      <c r="J48" s="6" t="str">
        <f>IF(I48="Varsity",COUNTIF($I$2:I48,"Varsity"),IF(I48="JV",COUNTIF($I$2:I48,"JV"),""))</f>
        <v/>
      </c>
      <c r="K48" s="6" t="str">
        <f>IF(COUNTIF($H$2:H48,H48)&lt;6,J48,"")</f>
        <v/>
      </c>
      <c r="L48" s="6" t="str">
        <f>IF(AND(COUNTIF($H$2:H48,H48)&gt;7,COUNTIF($H$2:H48,H48)&lt;13),J48,"")</f>
        <v/>
      </c>
    </row>
    <row r="49" spans="1:12" x14ac:dyDescent="0.25">
      <c r="A49" s="7">
        <v>48</v>
      </c>
      <c r="B49" s="5">
        <v>1.098287037037037E-2</v>
      </c>
      <c r="C49" s="4">
        <v>357</v>
      </c>
      <c r="D49" s="6" t="str">
        <f>_xlfn.IFNA(VLOOKUP(C49,'Team Rosters'!$A:$F,2,FALSE),"")</f>
        <v>Maggie</v>
      </c>
      <c r="E49" s="6" t="str">
        <f>_xlfn.IFNA(VLOOKUP(C49,'Team Rosters'!$A:$F,3,FALSE),"")</f>
        <v>Schmidt</v>
      </c>
      <c r="F49" s="6">
        <f>_xlfn.IFNA(VLOOKUP(C49,'Team Rosters'!$A:$F,4,FALSE),"")</f>
        <v>8</v>
      </c>
      <c r="G49" s="6" t="str">
        <f>_xlfn.IFNA(VLOOKUP(C49,'Team Rosters'!$A:$F,5,FALSE),"")</f>
        <v>Female</v>
      </c>
      <c r="H49" s="6" t="str">
        <f>_xlfn.IFNA(VLOOKUP(C49,'Team Rosters'!$A:$F,6,FALSE),"")</f>
        <v>Summit</v>
      </c>
      <c r="I49" s="6" t="str">
        <f>IF(H49="","",IF(COUNTIF($H$2:H49,H49)&lt;8,"Varsity",IF(AND(COUNTIF($H$2:H49,H49)&gt;7,COUNTIF($H$2:H49,H49)&lt;15),"JV","")))</f>
        <v/>
      </c>
      <c r="J49" s="6" t="str">
        <f>IF(I49="Varsity",COUNTIF($I$2:I49,"Varsity"),IF(I49="JV",COUNTIF($I$2:I49,"JV"),""))</f>
        <v/>
      </c>
      <c r="K49" s="6" t="str">
        <f>IF(COUNTIF($H$2:H49,H49)&lt;6,J49,"")</f>
        <v/>
      </c>
      <c r="L49" s="6" t="str">
        <f>IF(AND(COUNTIF($H$2:H49,H49)&gt;7,COUNTIF($H$2:H49,H49)&lt;13),J49,"")</f>
        <v/>
      </c>
    </row>
    <row r="50" spans="1:12" x14ac:dyDescent="0.25">
      <c r="A50" s="7">
        <v>49</v>
      </c>
      <c r="B50" s="5">
        <v>1.1087847222222223E-2</v>
      </c>
      <c r="C50" s="4">
        <v>351</v>
      </c>
      <c r="D50" s="6" t="str">
        <f>_xlfn.IFNA(VLOOKUP(C50,'Team Rosters'!$A:$F,2,FALSE),"")</f>
        <v>Elsie</v>
      </c>
      <c r="E50" s="6" t="str">
        <f>_xlfn.IFNA(VLOOKUP(C50,'Team Rosters'!$A:$F,3,FALSE),"")</f>
        <v>Loshe</v>
      </c>
      <c r="F50" s="6">
        <f>_xlfn.IFNA(VLOOKUP(C50,'Team Rosters'!$A:$F,4,FALSE),"")</f>
        <v>7</v>
      </c>
      <c r="G50" s="6" t="str">
        <f>_xlfn.IFNA(VLOOKUP(C50,'Team Rosters'!$A:$F,5,FALSE),"")</f>
        <v>Female</v>
      </c>
      <c r="H50" s="6" t="str">
        <f>_xlfn.IFNA(VLOOKUP(C50,'Team Rosters'!$A:$F,6,FALSE),"")</f>
        <v>Summit</v>
      </c>
      <c r="I50" s="6" t="str">
        <f>IF(H50="","",IF(COUNTIF($H$2:H50,H50)&lt;8,"Varsity",IF(AND(COUNTIF($H$2:H50,H50)&gt;7,COUNTIF($H$2:H50,H50)&lt;15),"JV","")))</f>
        <v/>
      </c>
      <c r="J50" s="6" t="str">
        <f>IF(I50="Varsity",COUNTIF($I$2:I50,"Varsity"),IF(I50="JV",COUNTIF($I$2:I50,"JV"),""))</f>
        <v/>
      </c>
      <c r="K50" s="6" t="str">
        <f>IF(COUNTIF($H$2:H50,H50)&lt;6,J50,"")</f>
        <v/>
      </c>
      <c r="L50" s="6" t="str">
        <f>IF(AND(COUNTIF($H$2:H50,H50)&gt;7,COUNTIF($H$2:H50,H50)&lt;13),J50,"")</f>
        <v/>
      </c>
    </row>
    <row r="51" spans="1:12" x14ac:dyDescent="0.25">
      <c r="A51" s="7">
        <v>50</v>
      </c>
      <c r="B51" s="5">
        <v>1.1170138888888889E-2</v>
      </c>
      <c r="C51" s="4">
        <v>354</v>
      </c>
      <c r="D51" s="6" t="str">
        <f>_xlfn.IFNA(VLOOKUP(C51,'Team Rosters'!$A:$F,2,FALSE),"")</f>
        <v>Lillian</v>
      </c>
      <c r="E51" s="6" t="str">
        <f>_xlfn.IFNA(VLOOKUP(C51,'Team Rosters'!$A:$F,3,FALSE),"")</f>
        <v>Pfeiffer</v>
      </c>
      <c r="F51" s="6">
        <f>_xlfn.IFNA(VLOOKUP(C51,'Team Rosters'!$A:$F,4,FALSE),"")</f>
        <v>6</v>
      </c>
      <c r="G51" s="6" t="str">
        <f>_xlfn.IFNA(VLOOKUP(C51,'Team Rosters'!$A:$F,5,FALSE),"")</f>
        <v>Female</v>
      </c>
      <c r="H51" s="6" t="str">
        <f>_xlfn.IFNA(VLOOKUP(C51,'Team Rosters'!$A:$F,6,FALSE),"")</f>
        <v>Summit</v>
      </c>
      <c r="I51" s="6" t="str">
        <f>IF(H51="","",IF(COUNTIF($H$2:H51,H51)&lt;8,"Varsity",IF(AND(COUNTIF($H$2:H51,H51)&gt;7,COUNTIF($H$2:H51,H51)&lt;15),"JV","")))</f>
        <v/>
      </c>
      <c r="J51" s="6" t="str">
        <f>IF(I51="Varsity",COUNTIF($I$2:I51,"Varsity"),IF(I51="JV",COUNTIF($I$2:I51,"JV"),""))</f>
        <v/>
      </c>
      <c r="K51" s="6" t="str">
        <f>IF(COUNTIF($H$2:H51,H51)&lt;6,J51,"")</f>
        <v/>
      </c>
      <c r="L51" s="6" t="str">
        <f>IF(AND(COUNTIF($H$2:H51,H51)&gt;7,COUNTIF($H$2:H51,H51)&lt;13),J51,"")</f>
        <v/>
      </c>
    </row>
    <row r="52" spans="1:12" x14ac:dyDescent="0.25">
      <c r="A52" s="7">
        <v>51</v>
      </c>
      <c r="B52" s="5">
        <v>1.1186111111111112E-2</v>
      </c>
      <c r="C52" s="4">
        <v>415</v>
      </c>
      <c r="D52" s="6" t="str">
        <f>_xlfn.IFNA(VLOOKUP(C52,'Team Rosters'!$A:$F,2,FALSE),"")</f>
        <v>Kylie</v>
      </c>
      <c r="E52" s="6" t="str">
        <f>_xlfn.IFNA(VLOOKUP(C52,'Team Rosters'!$A:$F,3,FALSE),"")</f>
        <v>Kenefic</v>
      </c>
      <c r="F52" s="6">
        <f>_xlfn.IFNA(VLOOKUP(C52,'Team Rosters'!$A:$F,4,FALSE),"")</f>
        <v>8</v>
      </c>
      <c r="G52" s="6" t="str">
        <f>_xlfn.IFNA(VLOOKUP(C52,'Team Rosters'!$A:$F,5,FALSE),"")</f>
        <v>Female</v>
      </c>
      <c r="H52" s="6" t="str">
        <f>_xlfn.IFNA(VLOOKUP(C52,'Team Rosters'!$A:$F,6,FALSE),"")</f>
        <v>Woodside</v>
      </c>
      <c r="I52" s="6" t="str">
        <f>IF(H52="","",IF(COUNTIF($H$2:H52,H52)&lt;8,"Varsity",IF(AND(COUNTIF($H$2:H52,H52)&gt;7,COUNTIF($H$2:H52,H52)&lt;15),"JV","")))</f>
        <v/>
      </c>
      <c r="J52" s="6" t="str">
        <f>IF(I52="Varsity",COUNTIF($I$2:I52,"Varsity"),IF(I52="JV",COUNTIF($I$2:I52,"JV"),""))</f>
        <v/>
      </c>
      <c r="K52" s="6" t="str">
        <f>IF(COUNTIF($H$2:H52,H52)&lt;6,J52,"")</f>
        <v/>
      </c>
      <c r="L52" s="6" t="str">
        <f>IF(AND(COUNTIF($H$2:H52,H52)&gt;7,COUNTIF($H$2:H52,H52)&lt;13),J52,"")</f>
        <v/>
      </c>
    </row>
    <row r="53" spans="1:12" x14ac:dyDescent="0.25">
      <c r="A53" s="7">
        <v>52</v>
      </c>
      <c r="B53" s="5">
        <v>1.1205324074074074E-2</v>
      </c>
      <c r="C53" s="4">
        <v>403</v>
      </c>
      <c r="D53" s="6" t="str">
        <f>_xlfn.IFNA(VLOOKUP(C53,'Team Rosters'!$A:$F,2,FALSE),"")</f>
        <v>Kendall</v>
      </c>
      <c r="E53" s="6" t="str">
        <f>_xlfn.IFNA(VLOOKUP(C53,'Team Rosters'!$A:$F,3,FALSE),"")</f>
        <v>Burch</v>
      </c>
      <c r="F53" s="6">
        <f>_xlfn.IFNA(VLOOKUP(C53,'Team Rosters'!$A:$F,4,FALSE),"")</f>
        <v>7</v>
      </c>
      <c r="G53" s="6" t="str">
        <f>_xlfn.IFNA(VLOOKUP(C53,'Team Rosters'!$A:$F,5,FALSE),"")</f>
        <v>Female</v>
      </c>
      <c r="H53" s="6" t="str">
        <f>_xlfn.IFNA(VLOOKUP(C53,'Team Rosters'!$A:$F,6,FALSE),"")</f>
        <v>Woodside</v>
      </c>
      <c r="I53" s="6" t="str">
        <f>IF(H53="","",IF(COUNTIF($H$2:H53,H53)&lt;8,"Varsity",IF(AND(COUNTIF($H$2:H53,H53)&gt;7,COUNTIF($H$2:H53,H53)&lt;15),"JV","")))</f>
        <v/>
      </c>
      <c r="J53" s="6" t="str">
        <f>IF(I53="Varsity",COUNTIF($I$2:I53,"Varsity"),IF(I53="JV",COUNTIF($I$2:I53,"JV"),""))</f>
        <v/>
      </c>
      <c r="K53" s="6" t="str">
        <f>IF(COUNTIF($H$2:H53,H53)&lt;6,J53,"")</f>
        <v/>
      </c>
      <c r="L53" s="6" t="str">
        <f>IF(AND(COUNTIF($H$2:H53,H53)&gt;7,COUNTIF($H$2:H53,H53)&lt;13),J53,"")</f>
        <v/>
      </c>
    </row>
    <row r="54" spans="1:12" x14ac:dyDescent="0.25">
      <c r="A54" s="7">
        <v>53</v>
      </c>
      <c r="B54" s="5">
        <v>1.1297337962962962E-2</v>
      </c>
      <c r="C54" s="4">
        <v>358</v>
      </c>
      <c r="D54" s="6" t="str">
        <f>_xlfn.IFNA(VLOOKUP(C54,'Team Rosters'!$A:$F,2,FALSE),"")</f>
        <v>Harper</v>
      </c>
      <c r="E54" s="6" t="str">
        <f>_xlfn.IFNA(VLOOKUP(C54,'Team Rosters'!$A:$F,3,FALSE),"")</f>
        <v>Stiltner</v>
      </c>
      <c r="F54" s="6">
        <f>_xlfn.IFNA(VLOOKUP(C54,'Team Rosters'!$A:$F,4,FALSE),"")</f>
        <v>6</v>
      </c>
      <c r="G54" s="6" t="str">
        <f>_xlfn.IFNA(VLOOKUP(C54,'Team Rosters'!$A:$F,5,FALSE),"")</f>
        <v>Female</v>
      </c>
      <c r="H54" s="6" t="str">
        <f>_xlfn.IFNA(VLOOKUP(C54,'Team Rosters'!$A:$F,6,FALSE),"")</f>
        <v>Summit</v>
      </c>
      <c r="I54" s="6" t="str">
        <f>IF(H54="","",IF(COUNTIF($H$2:H54,H54)&lt;8,"Varsity",IF(AND(COUNTIF($H$2:H54,H54)&gt;7,COUNTIF($H$2:H54,H54)&lt;15),"JV","")))</f>
        <v/>
      </c>
      <c r="J54" s="6" t="str">
        <f>IF(I54="Varsity",COUNTIF($I$2:I54,"Varsity"),IF(I54="JV",COUNTIF($I$2:I54,"JV"),""))</f>
        <v/>
      </c>
      <c r="K54" s="6" t="str">
        <f>IF(COUNTIF($H$2:H54,H54)&lt;6,J54,"")</f>
        <v/>
      </c>
      <c r="L54" s="6" t="str">
        <f>IF(AND(COUNTIF($H$2:H54,H54)&gt;7,COUNTIF($H$2:H54,H54)&lt;13),J54,"")</f>
        <v/>
      </c>
    </row>
    <row r="55" spans="1:12" x14ac:dyDescent="0.25">
      <c r="A55" s="7">
        <v>54</v>
      </c>
      <c r="B55" s="5">
        <v>1.1365046296296297E-2</v>
      </c>
      <c r="C55" s="4">
        <v>3</v>
      </c>
      <c r="D55" s="6" t="str">
        <f>_xlfn.IFNA(VLOOKUP(C55,'Team Rosters'!$A:$F,2,FALSE),"")</f>
        <v>Josie</v>
      </c>
      <c r="E55" s="6" t="str">
        <f>_xlfn.IFNA(VLOOKUP(C55,'Team Rosters'!$A:$F,3,FALSE),"")</f>
        <v>Cheever</v>
      </c>
      <c r="F55" s="6">
        <f>_xlfn.IFNA(VLOOKUP(C55,'Team Rosters'!$A:$F,4,FALSE),"")</f>
        <v>7</v>
      </c>
      <c r="G55" s="6" t="str">
        <f>_xlfn.IFNA(VLOOKUP(C55,'Team Rosters'!$A:$F,5,FALSE),"")</f>
        <v>Female</v>
      </c>
      <c r="H55" s="6" t="str">
        <f>_xlfn.IFNA(VLOOKUP(C55,'Team Rosters'!$A:$F,6,FALSE),"")</f>
        <v>SCSJ</v>
      </c>
      <c r="I55" s="6" t="str">
        <f>IF(H55="","",IF(COUNTIF($H$2:H55,H55)&lt;8,"Varsity",IF(AND(COUNTIF($H$2:H55,H55)&gt;7,COUNTIF($H$2:H55,H55)&lt;15),"JV","")))</f>
        <v>JV</v>
      </c>
      <c r="J55" s="6">
        <f>IF(I55="Varsity",COUNTIF($I$2:I55,"Varsity"),IF(I55="JV",COUNTIF($I$2:I55,"JV"),""))</f>
        <v>20</v>
      </c>
      <c r="K55" s="6" t="str">
        <f>IF(COUNTIF($H$2:H55,H55)&lt;6,J55,"")</f>
        <v/>
      </c>
      <c r="L55" s="6" t="str">
        <f>IF(AND(COUNTIF($H$2:H55,H55)&gt;7,COUNTIF($H$2:H55,H55)&lt;13),J55,"")</f>
        <v/>
      </c>
    </row>
    <row r="56" spans="1:12" x14ac:dyDescent="0.25">
      <c r="A56" s="7">
        <v>55</v>
      </c>
      <c r="B56" s="5">
        <v>1.1380902777777778E-2</v>
      </c>
      <c r="C56" s="4">
        <v>341</v>
      </c>
      <c r="D56" s="6" t="str">
        <f>_xlfn.IFNA(VLOOKUP(C56,'Team Rosters'!$A:$F,2,FALSE),"")</f>
        <v>Adriana</v>
      </c>
      <c r="E56" s="6" t="str">
        <f>_xlfn.IFNA(VLOOKUP(C56,'Team Rosters'!$A:$F,3,FALSE),"")</f>
        <v>Briney</v>
      </c>
      <c r="F56" s="6">
        <f>_xlfn.IFNA(VLOOKUP(C56,'Team Rosters'!$A:$F,4,FALSE),"")</f>
        <v>6</v>
      </c>
      <c r="G56" s="6" t="str">
        <f>_xlfn.IFNA(VLOOKUP(C56,'Team Rosters'!$A:$F,5,FALSE),"")</f>
        <v>Female</v>
      </c>
      <c r="H56" s="6" t="str">
        <f>_xlfn.IFNA(VLOOKUP(C56,'Team Rosters'!$A:$F,6,FALSE),"")</f>
        <v>Summit</v>
      </c>
      <c r="I56" s="6" t="str">
        <f>IF(H56="","",IF(COUNTIF($H$2:H56,H56)&lt;8,"Varsity",IF(AND(COUNTIF($H$2:H56,H56)&gt;7,COUNTIF($H$2:H56,H56)&lt;15),"JV","")))</f>
        <v/>
      </c>
      <c r="J56" s="6" t="str">
        <f>IF(I56="Varsity",COUNTIF($I$2:I56,"Varsity"),IF(I56="JV",COUNTIF($I$2:I56,"JV"),""))</f>
        <v/>
      </c>
      <c r="K56" s="6" t="str">
        <f>IF(COUNTIF($H$2:H56,H56)&lt;6,J56,"")</f>
        <v/>
      </c>
      <c r="L56" s="6" t="str">
        <f>IF(AND(COUNTIF($H$2:H56,H56)&gt;7,COUNTIF($H$2:H56,H56)&lt;13),J56,"")</f>
        <v/>
      </c>
    </row>
    <row r="57" spans="1:12" x14ac:dyDescent="0.25">
      <c r="A57" s="7">
        <v>56</v>
      </c>
      <c r="B57" s="5">
        <v>1.1541435185185184E-2</v>
      </c>
      <c r="C57" s="4">
        <v>2</v>
      </c>
      <c r="D57" s="6" t="str">
        <f>_xlfn.IFNA(VLOOKUP(C57,'Team Rosters'!$A:$F,2,FALSE),"")</f>
        <v>Lucia</v>
      </c>
      <c r="E57" s="6" t="str">
        <f>_xlfn.IFNA(VLOOKUP(C57,'Team Rosters'!$A:$F,3,FALSE),"")</f>
        <v>Arbogast</v>
      </c>
      <c r="F57" s="6">
        <f>_xlfn.IFNA(VLOOKUP(C57,'Team Rosters'!$A:$F,4,FALSE),"")</f>
        <v>8</v>
      </c>
      <c r="G57" s="6" t="str">
        <f>_xlfn.IFNA(VLOOKUP(C57,'Team Rosters'!$A:$F,5,FALSE),"")</f>
        <v>Female</v>
      </c>
      <c r="H57" s="6" t="str">
        <f>_xlfn.IFNA(VLOOKUP(C57,'Team Rosters'!$A:$F,6,FALSE),"")</f>
        <v>SCSJ</v>
      </c>
      <c r="I57" s="6" t="str">
        <f>IF(H57="","",IF(COUNTIF($H$2:H57,H57)&lt;8,"Varsity",IF(AND(COUNTIF($H$2:H57,H57)&gt;7,COUNTIF($H$2:H57,H57)&lt;15),"JV","")))</f>
        <v>JV</v>
      </c>
      <c r="J57" s="6">
        <f>IF(I57="Varsity",COUNTIF($I$2:I57,"Varsity"),IF(I57="JV",COUNTIF($I$2:I57,"JV"),""))</f>
        <v>21</v>
      </c>
      <c r="K57" s="6" t="str">
        <f>IF(COUNTIF($H$2:H57,H57)&lt;6,J57,"")</f>
        <v/>
      </c>
      <c r="L57" s="6" t="str">
        <f>IF(AND(COUNTIF($H$2:H57,H57)&gt;7,COUNTIF($H$2:H57,H57)&lt;13),J57,"")</f>
        <v/>
      </c>
    </row>
    <row r="58" spans="1:12" x14ac:dyDescent="0.25">
      <c r="A58" s="7">
        <v>57</v>
      </c>
      <c r="B58" s="5">
        <v>1.1558680555555556E-2</v>
      </c>
      <c r="C58" s="4">
        <v>409</v>
      </c>
      <c r="D58" s="6" t="str">
        <f>_xlfn.IFNA(VLOOKUP(C58,'Team Rosters'!$A:$F,2,FALSE),"")</f>
        <v>Mia</v>
      </c>
      <c r="E58" s="6" t="str">
        <f>_xlfn.IFNA(VLOOKUP(C58,'Team Rosters'!$A:$F,3,FALSE),"")</f>
        <v>Fisher</v>
      </c>
      <c r="F58" s="6">
        <f>_xlfn.IFNA(VLOOKUP(C58,'Team Rosters'!$A:$F,4,FALSE),"")</f>
        <v>6</v>
      </c>
      <c r="G58" s="6" t="str">
        <f>_xlfn.IFNA(VLOOKUP(C58,'Team Rosters'!$A:$F,5,FALSE),"")</f>
        <v>Female</v>
      </c>
      <c r="H58" s="6" t="str">
        <f>_xlfn.IFNA(VLOOKUP(C58,'Team Rosters'!$A:$F,6,FALSE),"")</f>
        <v>Woodside</v>
      </c>
      <c r="I58" s="6" t="str">
        <f>IF(H58="","",IF(COUNTIF($H$2:H58,H58)&lt;8,"Varsity",IF(AND(COUNTIF($H$2:H58,H58)&gt;7,COUNTIF($H$2:H58,H58)&lt;15),"JV","")))</f>
        <v/>
      </c>
      <c r="J58" s="6" t="str">
        <f>IF(I58="Varsity",COUNTIF($I$2:I58,"Varsity"),IF(I58="JV",COUNTIF($I$2:I58,"JV"),""))</f>
        <v/>
      </c>
      <c r="K58" s="6" t="str">
        <f>IF(COUNTIF($H$2:H58,H58)&lt;6,J58,"")</f>
        <v/>
      </c>
      <c r="L58" s="6" t="str">
        <f>IF(AND(COUNTIF($H$2:H58,H58)&gt;7,COUNTIF($H$2:H58,H58)&lt;13),J58,"")</f>
        <v/>
      </c>
    </row>
    <row r="59" spans="1:12" x14ac:dyDescent="0.25">
      <c r="A59" s="7">
        <v>58</v>
      </c>
      <c r="B59" s="5">
        <v>1.1567939814814814E-2</v>
      </c>
      <c r="C59" s="4">
        <v>432</v>
      </c>
      <c r="D59" s="6" t="str">
        <f>_xlfn.IFNA(VLOOKUP(C59,'Team Rosters'!$A:$F,2,FALSE),"")</f>
        <v>Meredith</v>
      </c>
      <c r="E59" s="6" t="str">
        <f>_xlfn.IFNA(VLOOKUP(C59,'Team Rosters'!$A:$F,3,FALSE),"")</f>
        <v>Sharer</v>
      </c>
      <c r="F59" s="6">
        <f>_xlfn.IFNA(VLOOKUP(C59,'Team Rosters'!$A:$F,4,FALSE),"")</f>
        <v>7</v>
      </c>
      <c r="G59" s="6" t="str">
        <f>_xlfn.IFNA(VLOOKUP(C59,'Team Rosters'!$A:$F,5,FALSE),"")</f>
        <v>Female</v>
      </c>
      <c r="H59" s="6" t="str">
        <f>_xlfn.IFNA(VLOOKUP(C59,'Team Rosters'!$A:$F,6,FALSE),"")</f>
        <v>Woodside</v>
      </c>
      <c r="I59" s="6" t="str">
        <f>IF(H59="","",IF(COUNTIF($H$2:H59,H59)&lt;8,"Varsity",IF(AND(COUNTIF($H$2:H59,H59)&gt;7,COUNTIF($H$2:H59,H59)&lt;15),"JV","")))</f>
        <v/>
      </c>
      <c r="J59" s="6" t="str">
        <f>IF(I59="Varsity",COUNTIF($I$2:I59,"Varsity"),IF(I59="JV",COUNTIF($I$2:I59,"JV"),""))</f>
        <v/>
      </c>
      <c r="K59" s="6" t="str">
        <f>IF(COUNTIF($H$2:H59,H59)&lt;6,J59,"")</f>
        <v/>
      </c>
      <c r="L59" s="6" t="str">
        <f>IF(AND(COUNTIF($H$2:H59,H59)&gt;7,COUNTIF($H$2:H59,H59)&lt;13),J59,"")</f>
        <v/>
      </c>
    </row>
    <row r="60" spans="1:12" x14ac:dyDescent="0.25">
      <c r="A60" s="7">
        <v>59</v>
      </c>
      <c r="B60" s="5">
        <v>1.1654976851851852E-2</v>
      </c>
      <c r="C60" s="4">
        <v>359</v>
      </c>
      <c r="D60" s="6" t="str">
        <f>_xlfn.IFNA(VLOOKUP(C60,'Team Rosters'!$A:$F,2,FALSE),"")</f>
        <v>Makenzie</v>
      </c>
      <c r="E60" s="6" t="str">
        <f>_xlfn.IFNA(VLOOKUP(C60,'Team Rosters'!$A:$F,3,FALSE),"")</f>
        <v>VerBryck</v>
      </c>
      <c r="F60" s="6">
        <f>_xlfn.IFNA(VLOOKUP(C60,'Team Rosters'!$A:$F,4,FALSE),"")</f>
        <v>7</v>
      </c>
      <c r="G60" s="6" t="str">
        <f>_xlfn.IFNA(VLOOKUP(C60,'Team Rosters'!$A:$F,5,FALSE),"")</f>
        <v>Female</v>
      </c>
      <c r="H60" s="6" t="str">
        <f>_xlfn.IFNA(VLOOKUP(C60,'Team Rosters'!$A:$F,6,FALSE),"")</f>
        <v>Summit</v>
      </c>
      <c r="I60" s="6" t="str">
        <f>IF(H60="","",IF(COUNTIF($H$2:H60,H60)&lt;8,"Varsity",IF(AND(COUNTIF($H$2:H60,H60)&gt;7,COUNTIF($H$2:H60,H60)&lt;15),"JV","")))</f>
        <v/>
      </c>
      <c r="J60" s="6" t="str">
        <f>IF(I60="Varsity",COUNTIF($I$2:I60,"Varsity"),IF(I60="JV",COUNTIF($I$2:I60,"JV"),""))</f>
        <v/>
      </c>
      <c r="K60" s="6" t="str">
        <f>IF(COUNTIF($H$2:H60,H60)&lt;6,J60,"")</f>
        <v/>
      </c>
      <c r="L60" s="6" t="str">
        <f>IF(AND(COUNTIF($H$2:H60,H60)&gt;7,COUNTIF($H$2:H60,H60)&lt;13),J60,"")</f>
        <v/>
      </c>
    </row>
    <row r="61" spans="1:12" x14ac:dyDescent="0.25">
      <c r="A61" s="7">
        <v>60</v>
      </c>
      <c r="B61" s="5">
        <v>1.1835069444444445E-2</v>
      </c>
      <c r="C61" s="4">
        <v>24</v>
      </c>
      <c r="D61" s="6" t="str">
        <f>_xlfn.IFNA(VLOOKUP(C61,'Team Rosters'!$A:$F,2,FALSE),"")</f>
        <v>Caitlin</v>
      </c>
      <c r="E61" s="6" t="str">
        <f>_xlfn.IFNA(VLOOKUP(C61,'Team Rosters'!$A:$F,3,FALSE),"")</f>
        <v>Westhoff</v>
      </c>
      <c r="F61" s="6">
        <f>_xlfn.IFNA(VLOOKUP(C61,'Team Rosters'!$A:$F,4,FALSE),"")</f>
        <v>8</v>
      </c>
      <c r="G61" s="6" t="str">
        <f>_xlfn.IFNA(VLOOKUP(C61,'Team Rosters'!$A:$F,5,FALSE),"")</f>
        <v>Female</v>
      </c>
      <c r="H61" s="6" t="str">
        <f>_xlfn.IFNA(VLOOKUP(C61,'Team Rosters'!$A:$F,6,FALSE),"")</f>
        <v>SCSJ</v>
      </c>
      <c r="I61" s="6" t="str">
        <f>IF(H61="","",IF(COUNTIF($H$2:H61,H61)&lt;8,"Varsity",IF(AND(COUNTIF($H$2:H61,H61)&gt;7,COUNTIF($H$2:H61,H61)&lt;15),"JV","")))</f>
        <v/>
      </c>
      <c r="J61" s="6" t="str">
        <f>IF(I61="Varsity",COUNTIF($I$2:I61,"Varsity"),IF(I61="JV",COUNTIF($I$2:I61,"JV"),""))</f>
        <v/>
      </c>
      <c r="K61" s="6" t="str">
        <f>IF(COUNTIF($H$2:H61,H61)&lt;6,J61,"")</f>
        <v/>
      </c>
      <c r="L61" s="6" t="str">
        <f>IF(AND(COUNTIF($H$2:H61,H61)&gt;7,COUNTIF($H$2:H61,H61)&lt;13),J61,"")</f>
        <v/>
      </c>
    </row>
    <row r="62" spans="1:12" x14ac:dyDescent="0.25">
      <c r="A62" s="7">
        <v>61</v>
      </c>
      <c r="B62" s="5">
        <v>1.2146296296296296E-2</v>
      </c>
      <c r="C62" s="4">
        <v>14</v>
      </c>
      <c r="D62" s="6" t="str">
        <f>_xlfn.IFNA(VLOOKUP(C62,'Team Rosters'!$A:$F,2,FALSE),"")</f>
        <v>Rebecca</v>
      </c>
      <c r="E62" s="6" t="str">
        <f>_xlfn.IFNA(VLOOKUP(C62,'Team Rosters'!$A:$F,3,FALSE),"")</f>
        <v>McCarthy</v>
      </c>
      <c r="F62" s="6">
        <f>_xlfn.IFNA(VLOOKUP(C62,'Team Rosters'!$A:$F,4,FALSE),"")</f>
        <v>7</v>
      </c>
      <c r="G62" s="6" t="str">
        <f>_xlfn.IFNA(VLOOKUP(C62,'Team Rosters'!$A:$F,5,FALSE),"")</f>
        <v>Female</v>
      </c>
      <c r="H62" s="6" t="str">
        <f>_xlfn.IFNA(VLOOKUP(C62,'Team Rosters'!$A:$F,6,FALSE),"")</f>
        <v>SCSJ</v>
      </c>
      <c r="I62" s="6" t="str">
        <f>IF(H62="","",IF(COUNTIF($H$2:H62,H62)&lt;8,"Varsity",IF(AND(COUNTIF($H$2:H62,H62)&gt;7,COUNTIF($H$2:H62,H62)&lt;15),"JV","")))</f>
        <v/>
      </c>
      <c r="J62" s="6" t="str">
        <f>IF(I62="Varsity",COUNTIF($I$2:I62,"Varsity"),IF(I62="JV",COUNTIF($I$2:I62,"JV"),""))</f>
        <v/>
      </c>
      <c r="K62" s="6" t="str">
        <f>IF(COUNTIF($H$2:H62,H62)&lt;6,J62,"")</f>
        <v/>
      </c>
      <c r="L62" s="6" t="str">
        <f>IF(AND(COUNTIF($H$2:H62,H62)&gt;7,COUNTIF($H$2:H62,H62)&lt;13),J62,"")</f>
        <v/>
      </c>
    </row>
    <row r="63" spans="1:12" x14ac:dyDescent="0.25">
      <c r="A63" s="7">
        <v>62</v>
      </c>
      <c r="B63" s="12">
        <v>1.2261342592592593E-2</v>
      </c>
      <c r="C63" s="4">
        <v>434</v>
      </c>
      <c r="D63" s="6" t="str">
        <f>_xlfn.IFNA(VLOOKUP(C63,'Team Rosters'!$A:$F,2,FALSE),"")</f>
        <v>Taylor</v>
      </c>
      <c r="E63" s="6" t="str">
        <f>_xlfn.IFNA(VLOOKUP(C63,'Team Rosters'!$A:$F,3,FALSE),"")</f>
        <v>Stockman</v>
      </c>
      <c r="F63" s="6">
        <f>_xlfn.IFNA(VLOOKUP(C63,'Team Rosters'!$A:$F,4,FALSE),"")</f>
        <v>6</v>
      </c>
      <c r="G63" s="6" t="str">
        <f>_xlfn.IFNA(VLOOKUP(C63,'Team Rosters'!$A:$F,5,FALSE),"")</f>
        <v>Female</v>
      </c>
      <c r="H63" s="6" t="str">
        <f>_xlfn.IFNA(VLOOKUP(C63,'Team Rosters'!$A:$F,6,FALSE),"")</f>
        <v>Woodside</v>
      </c>
      <c r="I63" s="6" t="str">
        <f>IF(H63="","",IF(COUNTIF($H$2:H63,H63)&lt;8,"Varsity",IF(AND(COUNTIF($H$2:H63,H63)&gt;7,COUNTIF($H$2:H63,H63)&lt;15),"JV","")))</f>
        <v/>
      </c>
      <c r="J63" s="6" t="str">
        <f>IF(I63="Varsity",COUNTIF($I$2:I63,"Varsity"),IF(I63="JV",COUNTIF($I$2:I63,"JV"),""))</f>
        <v/>
      </c>
      <c r="K63" s="6" t="str">
        <f>IF(COUNTIF($H$2:H63,H63)&lt;6,J63,"")</f>
        <v/>
      </c>
      <c r="L63" s="6" t="str">
        <f>IF(AND(COUNTIF($H$2:H63,H63)&gt;7,COUNTIF($H$2:H63,H63)&lt;13),J63,"")</f>
        <v/>
      </c>
    </row>
    <row r="64" spans="1:12" x14ac:dyDescent="0.25">
      <c r="A64" s="7">
        <v>63</v>
      </c>
      <c r="B64" s="12">
        <v>1.2418865740740741E-2</v>
      </c>
      <c r="C64" s="4">
        <v>401</v>
      </c>
      <c r="D64" s="6" t="str">
        <f>_xlfn.IFNA(VLOOKUP(C64,'Team Rosters'!$A:$F,2,FALSE),"")</f>
        <v>Jasmine</v>
      </c>
      <c r="E64" s="6" t="str">
        <f>_xlfn.IFNA(VLOOKUP(C64,'Team Rosters'!$A:$F,3,FALSE),"")</f>
        <v>Berthier</v>
      </c>
      <c r="F64" s="6">
        <f>_xlfn.IFNA(VLOOKUP(C64,'Team Rosters'!$A:$F,4,FALSE),"")</f>
        <v>6</v>
      </c>
      <c r="G64" s="6" t="str">
        <f>_xlfn.IFNA(VLOOKUP(C64,'Team Rosters'!$A:$F,5,FALSE),"")</f>
        <v>Female</v>
      </c>
      <c r="H64" s="6" t="str">
        <f>_xlfn.IFNA(VLOOKUP(C64,'Team Rosters'!$A:$F,6,FALSE),"")</f>
        <v>Woodside</v>
      </c>
      <c r="I64" s="6" t="str">
        <f>IF(H64="","",IF(COUNTIF($H$2:H64,H64)&lt;8,"Varsity",IF(AND(COUNTIF($H$2:H64,H64)&gt;7,COUNTIF($H$2:H64,H64)&lt;15),"JV","")))</f>
        <v/>
      </c>
      <c r="J64" s="6" t="str">
        <f>IF(I64="Varsity",COUNTIF($I$2:I64,"Varsity"),IF(I64="JV",COUNTIF($I$2:I64,"JV"),""))</f>
        <v/>
      </c>
      <c r="K64" s="6" t="str">
        <f>IF(COUNTIF($H$2:H64,H64)&lt;6,J64,"")</f>
        <v/>
      </c>
      <c r="L64" s="6" t="str">
        <f>IF(AND(COUNTIF($H$2:H64,H64)&gt;7,COUNTIF($H$2:H64,H64)&lt;13),J64,"")</f>
        <v/>
      </c>
    </row>
    <row r="65" spans="1:12" x14ac:dyDescent="0.25">
      <c r="A65" s="7">
        <v>64</v>
      </c>
      <c r="B65" s="12">
        <v>1.242685185185185E-2</v>
      </c>
      <c r="C65" s="4">
        <v>18</v>
      </c>
      <c r="D65" s="6" t="str">
        <f>_xlfn.IFNA(VLOOKUP(C65,'Team Rosters'!$A:$F,2,FALSE),"")</f>
        <v>Katie</v>
      </c>
      <c r="E65" s="6" t="str">
        <f>_xlfn.IFNA(VLOOKUP(C65,'Team Rosters'!$A:$F,3,FALSE),"")</f>
        <v>Samons</v>
      </c>
      <c r="F65" s="6">
        <f>_xlfn.IFNA(VLOOKUP(C65,'Team Rosters'!$A:$F,4,FALSE),"")</f>
        <v>6</v>
      </c>
      <c r="G65" s="6" t="str">
        <f>_xlfn.IFNA(VLOOKUP(C65,'Team Rosters'!$A:$F,5,FALSE),"")</f>
        <v>Female</v>
      </c>
      <c r="H65" s="6" t="str">
        <f>_xlfn.IFNA(VLOOKUP(C65,'Team Rosters'!$A:$F,6,FALSE),"")</f>
        <v>SCSJ</v>
      </c>
      <c r="I65" s="6" t="str">
        <f>IF(H65="","",IF(COUNTIF($H$2:H65,H65)&lt;8,"Varsity",IF(AND(COUNTIF($H$2:H65,H65)&gt;7,COUNTIF($H$2:H65,H65)&lt;15),"JV","")))</f>
        <v/>
      </c>
      <c r="J65" s="6" t="str">
        <f>IF(I65="Varsity",COUNTIF($I$2:I65,"Varsity"),IF(I65="JV",COUNTIF($I$2:I65,"JV"),""))</f>
        <v/>
      </c>
      <c r="K65" s="6" t="str">
        <f>IF(COUNTIF($H$2:H65,H65)&lt;6,J65,"")</f>
        <v/>
      </c>
      <c r="L65" s="6" t="str">
        <f>IF(AND(COUNTIF($H$2:H65,H65)&gt;7,COUNTIF($H$2:H65,H65)&lt;13),J65,"")</f>
        <v/>
      </c>
    </row>
    <row r="66" spans="1:12" x14ac:dyDescent="0.25">
      <c r="A66" s="7">
        <v>65</v>
      </c>
      <c r="B66" s="12">
        <v>1.2802893518518517E-2</v>
      </c>
      <c r="C66" s="4">
        <v>17</v>
      </c>
      <c r="D66" s="6" t="str">
        <f>_xlfn.IFNA(VLOOKUP(C66,'Team Rosters'!$A:$F,2,FALSE),"")</f>
        <v>Charlotte</v>
      </c>
      <c r="E66" s="6" t="str">
        <f>_xlfn.IFNA(VLOOKUP(C66,'Team Rosters'!$A:$F,3,FALSE),"")</f>
        <v>Pfeiffer</v>
      </c>
      <c r="F66" s="6">
        <f>_xlfn.IFNA(VLOOKUP(C66,'Team Rosters'!$A:$F,4,FALSE),"")</f>
        <v>7</v>
      </c>
      <c r="G66" s="6" t="str">
        <f>_xlfn.IFNA(VLOOKUP(C66,'Team Rosters'!$A:$F,5,FALSE),"")</f>
        <v>Female</v>
      </c>
      <c r="H66" s="6" t="str">
        <f>_xlfn.IFNA(VLOOKUP(C66,'Team Rosters'!$A:$F,6,FALSE),"")</f>
        <v>SCSJ</v>
      </c>
      <c r="I66" s="6" t="str">
        <f>IF(H66="","",IF(COUNTIF($H$2:H66,H66)&lt;8,"Varsity",IF(AND(COUNTIF($H$2:H66,H66)&gt;7,COUNTIF($H$2:H66,H66)&lt;15),"JV","")))</f>
        <v/>
      </c>
      <c r="J66" s="6" t="str">
        <f>IF(I66="Varsity",COUNTIF($I$2:I66,"Varsity"),IF(I66="JV",COUNTIF($I$2:I66,"JV"),""))</f>
        <v/>
      </c>
      <c r="K66" s="6" t="str">
        <f>IF(COUNTIF($H$2:H66,H66)&lt;6,J66,"")</f>
        <v/>
      </c>
      <c r="L66" s="6" t="str">
        <f>IF(AND(COUNTIF($H$2:H66,H66)&gt;7,COUNTIF($H$2:H66,H66)&lt;13),J66,"")</f>
        <v/>
      </c>
    </row>
    <row r="67" spans="1:12" x14ac:dyDescent="0.25">
      <c r="A67" s="7">
        <v>66</v>
      </c>
      <c r="B67" s="12">
        <v>1.2812499999999999E-2</v>
      </c>
      <c r="C67" s="4">
        <v>426</v>
      </c>
      <c r="D67" s="6" t="str">
        <f>_xlfn.IFNA(VLOOKUP(C67,'Team Rosters'!$A:$F,2,FALSE),"")</f>
        <v xml:space="preserve">Samantha </v>
      </c>
      <c r="E67" s="6" t="str">
        <f>_xlfn.IFNA(VLOOKUP(C67,'Team Rosters'!$A:$F,3,FALSE),"")</f>
        <v>Parent</v>
      </c>
      <c r="F67" s="6">
        <f>_xlfn.IFNA(VLOOKUP(C67,'Team Rosters'!$A:$F,4,FALSE),"")</f>
        <v>8</v>
      </c>
      <c r="G67" s="6" t="str">
        <f>_xlfn.IFNA(VLOOKUP(C67,'Team Rosters'!$A:$F,5,FALSE),"")</f>
        <v>Female</v>
      </c>
      <c r="H67" s="6" t="str">
        <f>_xlfn.IFNA(VLOOKUP(C67,'Team Rosters'!$A:$F,6,FALSE),"")</f>
        <v>Woodside</v>
      </c>
      <c r="I67" s="6" t="str">
        <f>IF(H67="","",IF(COUNTIF($H$2:H67,H67)&lt;8,"Varsity",IF(AND(COUNTIF($H$2:H67,H67)&gt;7,COUNTIF($H$2:H67,H67)&lt;15),"JV","")))</f>
        <v/>
      </c>
      <c r="J67" s="6" t="str">
        <f>IF(I67="Varsity",COUNTIF($I$2:I67,"Varsity"),IF(I67="JV",COUNTIF($I$2:I67,"JV"),""))</f>
        <v/>
      </c>
      <c r="K67" s="6" t="str">
        <f>IF(COUNTIF($H$2:H67,H67)&lt;6,J67,"")</f>
        <v/>
      </c>
      <c r="L67" s="6" t="str">
        <f>IF(AND(COUNTIF($H$2:H67,H67)&gt;7,COUNTIF($H$2:H67,H67)&lt;13),J67,"")</f>
        <v/>
      </c>
    </row>
    <row r="68" spans="1:12" x14ac:dyDescent="0.25">
      <c r="A68" s="7">
        <v>67</v>
      </c>
      <c r="B68" s="12">
        <v>1.2908912037037036E-2</v>
      </c>
      <c r="C68" s="4">
        <v>429</v>
      </c>
      <c r="D68" s="6" t="str">
        <f>_xlfn.IFNA(VLOOKUP(C68,'Team Rosters'!$A:$F,2,FALSE),"")</f>
        <v>Sarah</v>
      </c>
      <c r="E68" s="6" t="str">
        <f>_xlfn.IFNA(VLOOKUP(C68,'Team Rosters'!$A:$F,3,FALSE),"")</f>
        <v>Reisinger</v>
      </c>
      <c r="F68" s="6">
        <f>_xlfn.IFNA(VLOOKUP(C68,'Team Rosters'!$A:$F,4,FALSE),"")</f>
        <v>7</v>
      </c>
      <c r="G68" s="6" t="str">
        <f>_xlfn.IFNA(VLOOKUP(C68,'Team Rosters'!$A:$F,5,FALSE),"")</f>
        <v>Female</v>
      </c>
      <c r="H68" s="6" t="str">
        <f>_xlfn.IFNA(VLOOKUP(C68,'Team Rosters'!$A:$F,6,FALSE),"")</f>
        <v>Woodside</v>
      </c>
      <c r="I68" s="6" t="str">
        <f>IF(H68="","",IF(COUNTIF($H$2:H68,H68)&lt;8,"Varsity",IF(AND(COUNTIF($H$2:H68,H68)&gt;7,COUNTIF($H$2:H68,H68)&lt;15),"JV","")))</f>
        <v/>
      </c>
      <c r="J68" s="6" t="str">
        <f>IF(I68="Varsity",COUNTIF($I$2:I68,"Varsity"),IF(I68="JV",COUNTIF($I$2:I68,"JV"),""))</f>
        <v/>
      </c>
      <c r="K68" s="6" t="str">
        <f>IF(COUNTIF($H$2:H68,H68)&lt;6,J68,"")</f>
        <v/>
      </c>
      <c r="L68" s="6" t="str">
        <f>IF(AND(COUNTIF($H$2:H68,H68)&gt;7,COUNTIF($H$2:H68,H68)&lt;13),J68,"")</f>
        <v/>
      </c>
    </row>
    <row r="69" spans="1:12" x14ac:dyDescent="0.25">
      <c r="A69" s="7">
        <v>68</v>
      </c>
      <c r="B69" s="12">
        <v>1.3168518518518519E-2</v>
      </c>
      <c r="C69" s="4">
        <v>346</v>
      </c>
      <c r="D69" s="6" t="str">
        <f>_xlfn.IFNA(VLOOKUP(C69,'Team Rosters'!$A:$F,2,FALSE),"")</f>
        <v>Adelyn</v>
      </c>
      <c r="E69" s="6" t="str">
        <f>_xlfn.IFNA(VLOOKUP(C69,'Team Rosters'!$A:$F,3,FALSE),"")</f>
        <v>Grantham</v>
      </c>
      <c r="F69" s="6">
        <f>_xlfn.IFNA(VLOOKUP(C69,'Team Rosters'!$A:$F,4,FALSE),"")</f>
        <v>6</v>
      </c>
      <c r="G69" s="6" t="str">
        <f>_xlfn.IFNA(VLOOKUP(C69,'Team Rosters'!$A:$F,5,FALSE),"")</f>
        <v>Female</v>
      </c>
      <c r="H69" s="6" t="str">
        <f>_xlfn.IFNA(VLOOKUP(C69,'Team Rosters'!$A:$F,6,FALSE),"")</f>
        <v>Summit</v>
      </c>
      <c r="I69" s="6" t="str">
        <f>IF(H69="","",IF(COUNTIF($H$2:H69,H69)&lt;8,"Varsity",IF(AND(COUNTIF($H$2:H69,H69)&gt;7,COUNTIF($H$2:H69,H69)&lt;15),"JV","")))</f>
        <v/>
      </c>
      <c r="J69" s="6" t="str">
        <f>IF(I69="Varsity",COUNTIF($I$2:I69,"Varsity"),IF(I69="JV",COUNTIF($I$2:I69,"JV"),""))</f>
        <v/>
      </c>
      <c r="K69" s="6" t="str">
        <f>IF(COUNTIF($H$2:H69,H69)&lt;6,J69,"")</f>
        <v/>
      </c>
      <c r="L69" s="6" t="str">
        <f>IF(AND(COUNTIF($H$2:H69,H69)&gt;7,COUNTIF($H$2:H69,H69)&lt;13),J69,"")</f>
        <v/>
      </c>
    </row>
    <row r="70" spans="1:12" x14ac:dyDescent="0.25">
      <c r="A70" s="7">
        <v>69</v>
      </c>
      <c r="B70" s="12">
        <v>1.3295949074074075E-2</v>
      </c>
      <c r="C70" s="4">
        <v>12</v>
      </c>
      <c r="D70" s="6" t="str">
        <f>_xlfn.IFNA(VLOOKUP(C70,'Team Rosters'!$A:$F,2,FALSE),"")</f>
        <v>Allie</v>
      </c>
      <c r="E70" s="6" t="str">
        <f>_xlfn.IFNA(VLOOKUP(C70,'Team Rosters'!$A:$F,3,FALSE),"")</f>
        <v>Hofrichter</v>
      </c>
      <c r="F70" s="6">
        <f>_xlfn.IFNA(VLOOKUP(C70,'Team Rosters'!$A:$F,4,FALSE),"")</f>
        <v>6</v>
      </c>
      <c r="G70" s="6" t="str">
        <f>_xlfn.IFNA(VLOOKUP(C70,'Team Rosters'!$A:$F,5,FALSE),"")</f>
        <v>Female</v>
      </c>
      <c r="H70" s="6" t="str">
        <f>_xlfn.IFNA(VLOOKUP(C70,'Team Rosters'!$A:$F,6,FALSE),"")</f>
        <v>SCSJ</v>
      </c>
      <c r="I70" s="6" t="str">
        <f>IF(H70="","",IF(COUNTIF($H$2:H70,H70)&lt;8,"Varsity",IF(AND(COUNTIF($H$2:H70,H70)&gt;7,COUNTIF($H$2:H70,H70)&lt;15),"JV","")))</f>
        <v/>
      </c>
      <c r="J70" s="6" t="str">
        <f>IF(I70="Varsity",COUNTIF($I$2:I70,"Varsity"),IF(I70="JV",COUNTIF($I$2:I70,"JV"),""))</f>
        <v/>
      </c>
      <c r="K70" s="6" t="str">
        <f>IF(COUNTIF($H$2:H70,H70)&lt;6,J70,"")</f>
        <v/>
      </c>
      <c r="L70" s="6" t="str">
        <f>IF(AND(COUNTIF($H$2:H70,H70)&gt;7,COUNTIF($H$2:H70,H70)&lt;13),J70,"")</f>
        <v/>
      </c>
    </row>
    <row r="71" spans="1:12" x14ac:dyDescent="0.25">
      <c r="A71" s="7">
        <v>70</v>
      </c>
      <c r="B71" s="12">
        <v>1.3879976851851853E-2</v>
      </c>
      <c r="C71" s="4">
        <v>411</v>
      </c>
      <c r="D71" s="6" t="str">
        <f>_xlfn.IFNA(VLOOKUP(C71,'Team Rosters'!$A:$F,2,FALSE),"")</f>
        <v>Mylie</v>
      </c>
      <c r="E71" s="6" t="str">
        <f>_xlfn.IFNA(VLOOKUP(C71,'Team Rosters'!$A:$F,3,FALSE),"")</f>
        <v>Fulwider</v>
      </c>
      <c r="F71" s="6">
        <f>_xlfn.IFNA(VLOOKUP(C71,'Team Rosters'!$A:$F,4,FALSE),"")</f>
        <v>7</v>
      </c>
      <c r="G71" s="6" t="str">
        <f>_xlfn.IFNA(VLOOKUP(C71,'Team Rosters'!$A:$F,5,FALSE),"")</f>
        <v>Female</v>
      </c>
      <c r="H71" s="6" t="str">
        <f>_xlfn.IFNA(VLOOKUP(C71,'Team Rosters'!$A:$F,6,FALSE),"")</f>
        <v>Woodside</v>
      </c>
      <c r="I71" s="6" t="str">
        <f>IF(H71="","",IF(COUNTIF($H$2:H71,H71)&lt;8,"Varsity",IF(AND(COUNTIF($H$2:H71,H71)&gt;7,COUNTIF($H$2:H71,H71)&lt;15),"JV","")))</f>
        <v/>
      </c>
      <c r="J71" s="6" t="str">
        <f>IF(I71="Varsity",COUNTIF($I$2:I71,"Varsity"),IF(I71="JV",COUNTIF($I$2:I71,"JV"),""))</f>
        <v/>
      </c>
      <c r="K71" s="6" t="str">
        <f>IF(COUNTIF($H$2:H71,H71)&lt;6,J71,"")</f>
        <v/>
      </c>
      <c r="L71" s="6" t="str">
        <f>IF(AND(COUNTIF($H$2:H71,H71)&gt;7,COUNTIF($H$2:H71,H71)&lt;13),J71,"")</f>
        <v/>
      </c>
    </row>
    <row r="72" spans="1:12" x14ac:dyDescent="0.25">
      <c r="A72" s="7">
        <v>71</v>
      </c>
      <c r="B72" s="12">
        <v>1.3882986111111112E-2</v>
      </c>
      <c r="C72" s="4">
        <v>404</v>
      </c>
      <c r="D72" s="6" t="str">
        <f>_xlfn.IFNA(VLOOKUP(C72,'Team Rosters'!$A:$F,2,FALSE),"")</f>
        <v>Karly</v>
      </c>
      <c r="E72" s="6" t="str">
        <f>_xlfn.IFNA(VLOOKUP(C72,'Team Rosters'!$A:$F,3,FALSE),"")</f>
        <v>Cabe</v>
      </c>
      <c r="F72" s="6">
        <f>_xlfn.IFNA(VLOOKUP(C72,'Team Rosters'!$A:$F,4,FALSE),"")</f>
        <v>7</v>
      </c>
      <c r="G72" s="6" t="str">
        <f>_xlfn.IFNA(VLOOKUP(C72,'Team Rosters'!$A:$F,5,FALSE),"")</f>
        <v>Female</v>
      </c>
      <c r="H72" s="6" t="str">
        <f>_xlfn.IFNA(VLOOKUP(C72,'Team Rosters'!$A:$F,6,FALSE),"")</f>
        <v>Woodside</v>
      </c>
      <c r="I72" s="6" t="str">
        <f>IF(H72="","",IF(COUNTIF($H$2:H72,H72)&lt;8,"Varsity",IF(AND(COUNTIF($H$2:H72,H72)&gt;7,COUNTIF($H$2:H72,H72)&lt;15),"JV","")))</f>
        <v/>
      </c>
      <c r="J72" s="6" t="str">
        <f>IF(I72="Varsity",COUNTIF($I$2:I72,"Varsity"),IF(I72="JV",COUNTIF($I$2:I72,"JV"),""))</f>
        <v/>
      </c>
      <c r="K72" s="6" t="str">
        <f>IF(COUNTIF($H$2:H72,H72)&lt;6,J72,"")</f>
        <v/>
      </c>
      <c r="L72" s="6" t="str">
        <f>IF(AND(COUNTIF($H$2:H72,H72)&gt;7,COUNTIF($H$2:H72,H72)&lt;13),J72,"")</f>
        <v/>
      </c>
    </row>
    <row r="73" spans="1:12" x14ac:dyDescent="0.25">
      <c r="A73" s="7">
        <v>72</v>
      </c>
      <c r="B73" s="12">
        <v>1.3918402777777778E-2</v>
      </c>
      <c r="C73" s="4">
        <v>407</v>
      </c>
      <c r="D73" s="6" t="str">
        <f>_xlfn.IFNA(VLOOKUP(C73,'Team Rosters'!$A:$F,2,FALSE),"")</f>
        <v>Lila</v>
      </c>
      <c r="E73" s="6" t="str">
        <f>_xlfn.IFNA(VLOOKUP(C73,'Team Rosters'!$A:$F,3,FALSE),"")</f>
        <v>Ekblad</v>
      </c>
      <c r="F73" s="6">
        <f>_xlfn.IFNA(VLOOKUP(C73,'Team Rosters'!$A:$F,4,FALSE),"")</f>
        <v>6</v>
      </c>
      <c r="G73" s="6" t="str">
        <f>_xlfn.IFNA(VLOOKUP(C73,'Team Rosters'!$A:$F,5,FALSE),"")</f>
        <v>Female</v>
      </c>
      <c r="H73" s="6" t="str">
        <f>_xlfn.IFNA(VLOOKUP(C73,'Team Rosters'!$A:$F,6,FALSE),"")</f>
        <v>Woodside</v>
      </c>
      <c r="I73" s="6" t="str">
        <f>IF(H73="","",IF(COUNTIF($H$2:H73,H73)&lt;8,"Varsity",IF(AND(COUNTIF($H$2:H73,H73)&gt;7,COUNTIF($H$2:H73,H73)&lt;15),"JV","")))</f>
        <v/>
      </c>
      <c r="J73" s="6" t="str">
        <f>IF(I73="Varsity",COUNTIF($I$2:I73,"Varsity"),IF(I73="JV",COUNTIF($I$2:I73,"JV"),""))</f>
        <v/>
      </c>
      <c r="K73" s="6" t="str">
        <f>IF(COUNTIF($H$2:H73,H73)&lt;6,J73,"")</f>
        <v/>
      </c>
      <c r="L73" s="6" t="str">
        <f>IF(AND(COUNTIF($H$2:H73,H73)&gt;7,COUNTIF($H$2:H73,H73)&lt;13),J73,"")</f>
        <v/>
      </c>
    </row>
    <row r="74" spans="1:12" x14ac:dyDescent="0.25">
      <c r="A74" s="7">
        <v>73</v>
      </c>
      <c r="B74" s="12">
        <v>1.3994675925925926E-2</v>
      </c>
      <c r="C74" s="4">
        <v>424</v>
      </c>
      <c r="D74" s="6" t="str">
        <f>_xlfn.IFNA(VLOOKUP(C74,'Team Rosters'!$A:$F,2,FALSE),"")</f>
        <v>Janna</v>
      </c>
      <c r="E74" s="6" t="str">
        <f>_xlfn.IFNA(VLOOKUP(C74,'Team Rosters'!$A:$F,3,FALSE),"")</f>
        <v>Oñate</v>
      </c>
      <c r="F74" s="6">
        <f>_xlfn.IFNA(VLOOKUP(C74,'Team Rosters'!$A:$F,4,FALSE),"")</f>
        <v>7</v>
      </c>
      <c r="G74" s="6" t="str">
        <f>_xlfn.IFNA(VLOOKUP(C74,'Team Rosters'!$A:$F,5,FALSE),"")</f>
        <v>Female</v>
      </c>
      <c r="H74" s="6" t="str">
        <f>_xlfn.IFNA(VLOOKUP(C74,'Team Rosters'!$A:$F,6,FALSE),"")</f>
        <v>Woodside</v>
      </c>
      <c r="I74" s="6" t="str">
        <f>IF(H74="","",IF(COUNTIF($H$2:H74,H74)&lt;8,"Varsity",IF(AND(COUNTIF($H$2:H74,H74)&gt;7,COUNTIF($H$2:H74,H74)&lt;15),"JV","")))</f>
        <v/>
      </c>
      <c r="J74" s="6" t="str">
        <f>IF(I74="Varsity",COUNTIF($I$2:I74,"Varsity"),IF(I74="JV",COUNTIF($I$2:I74,"JV"),""))</f>
        <v/>
      </c>
      <c r="K74" s="6" t="str">
        <f>IF(COUNTIF($H$2:H74,H74)&lt;6,J74,"")</f>
        <v/>
      </c>
      <c r="L74" s="6" t="str">
        <f>IF(AND(COUNTIF($H$2:H74,H74)&gt;7,COUNTIF($H$2:H74,H74)&lt;13),J74,"")</f>
        <v/>
      </c>
    </row>
    <row r="75" spans="1:12" x14ac:dyDescent="0.25">
      <c r="A75" s="7">
        <v>74</v>
      </c>
      <c r="B75" s="5">
        <v>1.5743518518518518E-2</v>
      </c>
      <c r="C75" s="4">
        <v>16</v>
      </c>
      <c r="D75" s="6" t="str">
        <f>_xlfn.IFNA(VLOOKUP(C75,'Team Rosters'!$A:$F,2,FALSE),"")</f>
        <v>Ashlynn</v>
      </c>
      <c r="E75" s="6" t="str">
        <f>_xlfn.IFNA(VLOOKUP(C75,'Team Rosters'!$A:$F,3,FALSE),"")</f>
        <v>Parmley</v>
      </c>
      <c r="F75" s="6">
        <f>_xlfn.IFNA(VLOOKUP(C75,'Team Rosters'!$A:$F,4,FALSE),"")</f>
        <v>5</v>
      </c>
      <c r="G75" s="6" t="str">
        <f>_xlfn.IFNA(VLOOKUP(C75,'Team Rosters'!$A:$F,5,FALSE),"")</f>
        <v>Female</v>
      </c>
      <c r="H75" s="6" t="str">
        <f>_xlfn.IFNA(VLOOKUP(C75,'Team Rosters'!$A:$F,6,FALSE),"")</f>
        <v>SCSJ</v>
      </c>
      <c r="I75" s="6" t="str">
        <f>IF(H75="","",IF(COUNTIF($H$2:H75,H75)&lt;8,"Varsity",IF(AND(COUNTIF($H$2:H75,H75)&gt;7,COUNTIF($H$2:H75,H75)&lt;15),"JV","")))</f>
        <v/>
      </c>
      <c r="J75" s="6" t="str">
        <f>IF(I75="Varsity",COUNTIF($I$2:I75,"Varsity"),IF(I75="JV",COUNTIF($I$2:I75,"JV"),""))</f>
        <v/>
      </c>
      <c r="K75" s="6" t="str">
        <f>IF(COUNTIF($H$2:H75,H75)&lt;6,J75,"")</f>
        <v/>
      </c>
      <c r="L75" s="6" t="str">
        <f>IF(AND(COUNTIF($H$2:H75,H75)&gt;7,COUNTIF($H$2:H75,H75)&lt;13),J75,"")</f>
        <v/>
      </c>
    </row>
    <row r="76" spans="1:12" x14ac:dyDescent="0.25">
      <c r="A76" s="7">
        <v>75</v>
      </c>
      <c r="B76" s="5">
        <v>1.5856597222222223E-2</v>
      </c>
      <c r="C76" s="4">
        <v>421</v>
      </c>
      <c r="D76" s="6" t="str">
        <f>_xlfn.IFNA(VLOOKUP(C76,'Team Rosters'!$A:$F,2,FALSE),"")</f>
        <v>Emma</v>
      </c>
      <c r="E76" s="6" t="str">
        <f>_xlfn.IFNA(VLOOKUP(C76,'Team Rosters'!$A:$F,3,FALSE),"")</f>
        <v>Munoz</v>
      </c>
      <c r="F76" s="6">
        <f>_xlfn.IFNA(VLOOKUP(C76,'Team Rosters'!$A:$F,4,FALSE),"")</f>
        <v>8</v>
      </c>
      <c r="G76" s="6" t="str">
        <f>_xlfn.IFNA(VLOOKUP(C76,'Team Rosters'!$A:$F,5,FALSE),"")</f>
        <v>Female</v>
      </c>
      <c r="H76" s="6" t="str">
        <f>_xlfn.IFNA(VLOOKUP(C76,'Team Rosters'!$A:$F,6,FALSE),"")</f>
        <v>Woodside</v>
      </c>
      <c r="I76" s="6" t="str">
        <f>IF(H76="","",IF(COUNTIF($H$2:H76,H76)&lt;8,"Varsity",IF(AND(COUNTIF($H$2:H76,H76)&gt;7,COUNTIF($H$2:H76,H76)&lt;15),"JV","")))</f>
        <v/>
      </c>
      <c r="J76" s="6" t="str">
        <f>IF(I76="Varsity",COUNTIF($I$2:I76,"Varsity"),IF(I76="JV",COUNTIF($I$2:I76,"JV"),""))</f>
        <v/>
      </c>
      <c r="K76" s="6" t="str">
        <f>IF(COUNTIF($H$2:H76,H76)&lt;6,J76,"")</f>
        <v/>
      </c>
      <c r="L76" s="6" t="str">
        <f>IF(AND(COUNTIF($H$2:H76,H76)&gt;7,COUNTIF($H$2:H76,H76)&lt;13),J76,"")</f>
        <v/>
      </c>
    </row>
    <row r="77" spans="1:12" x14ac:dyDescent="0.25">
      <c r="A77" s="7">
        <v>76</v>
      </c>
      <c r="B77" s="5">
        <v>1.6771759259259261E-2</v>
      </c>
      <c r="C77" s="4">
        <v>11</v>
      </c>
      <c r="D77" s="6" t="str">
        <f>_xlfn.IFNA(VLOOKUP(C77,'Team Rosters'!$A:$F,2,FALSE),"")</f>
        <v>Marcella</v>
      </c>
      <c r="E77" s="6" t="str">
        <f>_xlfn.IFNA(VLOOKUP(C77,'Team Rosters'!$A:$F,3,FALSE),"")</f>
        <v>Hilger</v>
      </c>
      <c r="F77" s="6">
        <f>_xlfn.IFNA(VLOOKUP(C77,'Team Rosters'!$A:$F,4,FALSE),"")</f>
        <v>5</v>
      </c>
      <c r="G77" s="6" t="str">
        <f>_xlfn.IFNA(VLOOKUP(C77,'Team Rosters'!$A:$F,5,FALSE),"")</f>
        <v>Female</v>
      </c>
      <c r="H77" s="6" t="str">
        <f>_xlfn.IFNA(VLOOKUP(C77,'Team Rosters'!$A:$F,6,FALSE),"")</f>
        <v>SCSJ</v>
      </c>
      <c r="I77" s="6" t="str">
        <f>IF(H77="","",IF(COUNTIF($H$2:H77,H77)&lt;8,"Varsity",IF(AND(COUNTIF($H$2:H77,H77)&gt;7,COUNTIF($H$2:H77,H77)&lt;15),"JV","")))</f>
        <v/>
      </c>
      <c r="J77" s="6" t="str">
        <f>IF(I77="Varsity",COUNTIF($I$2:I77,"Varsity"),IF(I77="JV",COUNTIF($I$2:I77,"JV"),""))</f>
        <v/>
      </c>
      <c r="K77" s="6" t="str">
        <f>IF(COUNTIF($H$2:H77,H77)&lt;6,J77,"")</f>
        <v/>
      </c>
      <c r="L77" s="6" t="str">
        <f>IF(AND(COUNTIF($H$2:H77,H77)&gt;7,COUNTIF($H$2:H77,H77)&lt;13),J77,"")</f>
        <v/>
      </c>
    </row>
    <row r="78" spans="1:12" x14ac:dyDescent="0.25">
      <c r="A78" s="7">
        <v>77</v>
      </c>
      <c r="B78" s="5">
        <v>1.851238425925926E-2</v>
      </c>
      <c r="C78" s="4">
        <v>405</v>
      </c>
      <c r="D78" s="6" t="str">
        <f>_xlfn.IFNA(VLOOKUP(C78,'Team Rosters'!$A:$F,2,FALSE),"")</f>
        <v>Audrey</v>
      </c>
      <c r="E78" s="6" t="str">
        <f>_xlfn.IFNA(VLOOKUP(C78,'Team Rosters'!$A:$F,3,FALSE),"")</f>
        <v>Clegg</v>
      </c>
      <c r="F78" s="6">
        <f>_xlfn.IFNA(VLOOKUP(C78,'Team Rosters'!$A:$F,4,FALSE),"")</f>
        <v>6</v>
      </c>
      <c r="G78" s="6" t="str">
        <f>_xlfn.IFNA(VLOOKUP(C78,'Team Rosters'!$A:$F,5,FALSE),"")</f>
        <v>Female</v>
      </c>
      <c r="H78" s="6" t="str">
        <f>_xlfn.IFNA(VLOOKUP(C78,'Team Rosters'!$A:$F,6,FALSE),"")</f>
        <v>Woodside</v>
      </c>
      <c r="I78" s="6" t="str">
        <f>IF(H78="","",IF(COUNTIF($H$2:H78,H78)&lt;8,"Varsity",IF(AND(COUNTIF($H$2:H78,H78)&gt;7,COUNTIF($H$2:H78,H78)&lt;15),"JV","")))</f>
        <v/>
      </c>
      <c r="J78" s="6" t="str">
        <f>IF(I78="Varsity",COUNTIF($I$2:I78,"Varsity"),IF(I78="JV",COUNTIF($I$2:I78,"JV"),""))</f>
        <v/>
      </c>
      <c r="K78" s="6" t="str">
        <f>IF(COUNTIF($H$2:H78,H78)&lt;6,J78,"")</f>
        <v/>
      </c>
      <c r="L78" s="6" t="str">
        <f>IF(AND(COUNTIF($H$2:H78,H78)&gt;7,COUNTIF($H$2:H78,H78)&lt;13),J78,"")</f>
        <v/>
      </c>
    </row>
    <row r="79" spans="1:12" x14ac:dyDescent="0.25">
      <c r="A79" s="7">
        <v>78</v>
      </c>
      <c r="B79" s="4"/>
      <c r="C79" s="4"/>
      <c r="D79" s="6" t="str">
        <f>_xlfn.IFNA(VLOOKUP(C79,'Team Rosters'!$A:$F,2,FALSE),"")</f>
        <v/>
      </c>
      <c r="E79" s="6" t="str">
        <f>_xlfn.IFNA(VLOOKUP(C79,'Team Rosters'!$A:$F,3,FALSE),"")</f>
        <v/>
      </c>
      <c r="F79" s="6" t="str">
        <f>_xlfn.IFNA(VLOOKUP(C79,'Team Rosters'!$A:$F,4,FALSE),"")</f>
        <v/>
      </c>
      <c r="G79" s="6" t="str">
        <f>_xlfn.IFNA(VLOOKUP(C79,'Team Rosters'!$A:$F,5,FALSE),"")</f>
        <v/>
      </c>
      <c r="H79" s="6" t="str">
        <f>_xlfn.IFNA(VLOOKUP(C79,'Team Rosters'!$A:$F,6,FALSE),"")</f>
        <v/>
      </c>
      <c r="I79" s="6" t="str">
        <f>IF(H79="","",IF(COUNTIF($H$2:H79,H79)&lt;8,"Varsity",IF(AND(COUNTIF($H$2:H79,H79)&gt;7,COUNTIF($H$2:H79,H79)&lt;15),"JV","")))</f>
        <v/>
      </c>
      <c r="J79" s="6" t="str">
        <f>IF(I79="Varsity",COUNTIF($I$2:I79,"Varsity"),IF(I79="JV",COUNTIF($I$2:I79,"JV"),""))</f>
        <v/>
      </c>
      <c r="K79" s="6" t="str">
        <f>IF(COUNTIF($H$2:H79,H79)&lt;6,J79,"")</f>
        <v/>
      </c>
      <c r="L79" s="6" t="str">
        <f>IF(AND(COUNTIF($H$2:H79,H79)&gt;7,COUNTIF($H$2:H79,H79)&lt;13),J79,"")</f>
        <v/>
      </c>
    </row>
    <row r="80" spans="1:12" x14ac:dyDescent="0.25">
      <c r="A80" s="7">
        <v>79</v>
      </c>
      <c r="B80" s="4"/>
      <c r="C80" s="4"/>
      <c r="D80" s="6" t="str">
        <f>_xlfn.IFNA(VLOOKUP(C80,'Team Rosters'!$A:$F,2,FALSE),"")</f>
        <v/>
      </c>
      <c r="E80" s="6" t="str">
        <f>_xlfn.IFNA(VLOOKUP(C80,'Team Rosters'!$A:$F,3,FALSE),"")</f>
        <v/>
      </c>
      <c r="F80" s="6" t="str">
        <f>_xlfn.IFNA(VLOOKUP(C80,'Team Rosters'!$A:$F,4,FALSE),"")</f>
        <v/>
      </c>
      <c r="G80" s="6" t="str">
        <f>_xlfn.IFNA(VLOOKUP(C80,'Team Rosters'!$A:$F,5,FALSE),"")</f>
        <v/>
      </c>
      <c r="H80" s="6" t="str">
        <f>_xlfn.IFNA(VLOOKUP(C80,'Team Rosters'!$A:$F,6,FALSE),"")</f>
        <v/>
      </c>
      <c r="I80" s="6" t="str">
        <f>IF(H80="","",IF(COUNTIF($H$2:H80,H80)&lt;8,"Varsity",IF(AND(COUNTIF($H$2:H80,H80)&gt;7,COUNTIF($H$2:H80,H80)&lt;15),"JV","")))</f>
        <v/>
      </c>
      <c r="J80" s="6" t="str">
        <f>IF(I80="Varsity",COUNTIF($I$2:I80,"Varsity"),IF(I80="JV",COUNTIF($I$2:I80,"JV"),""))</f>
        <v/>
      </c>
      <c r="K80" s="6" t="str">
        <f>IF(COUNTIF($H$2:H80,H80)&lt;6,J80,"")</f>
        <v/>
      </c>
      <c r="L80" s="6" t="str">
        <f>IF(AND(COUNTIF($H$2:H80,H80)&gt;7,COUNTIF($H$2:H80,H80)&lt;13),J80,"")</f>
        <v/>
      </c>
    </row>
    <row r="81" spans="1:12" x14ac:dyDescent="0.25">
      <c r="A81" s="7">
        <v>80</v>
      </c>
      <c r="B81" s="4"/>
      <c r="C81" s="4"/>
      <c r="D81" s="6" t="str">
        <f>_xlfn.IFNA(VLOOKUP(C81,'Team Rosters'!$A:$F,2,FALSE),"")</f>
        <v/>
      </c>
      <c r="E81" s="6" t="str">
        <f>_xlfn.IFNA(VLOOKUP(C81,'Team Rosters'!$A:$F,3,FALSE),"")</f>
        <v/>
      </c>
      <c r="F81" s="6" t="str">
        <f>_xlfn.IFNA(VLOOKUP(C81,'Team Rosters'!$A:$F,4,FALSE),"")</f>
        <v/>
      </c>
      <c r="G81" s="6" t="str">
        <f>_xlfn.IFNA(VLOOKUP(C81,'Team Rosters'!$A:$F,5,FALSE),"")</f>
        <v/>
      </c>
      <c r="H81" s="6" t="str">
        <f>_xlfn.IFNA(VLOOKUP(C81,'Team Rosters'!$A:$F,6,FALSE),"")</f>
        <v/>
      </c>
      <c r="I81" s="6" t="str">
        <f>IF(H81="","",IF(COUNTIF($H$2:H81,H81)&lt;8,"Varsity",IF(AND(COUNTIF($H$2:H81,H81)&gt;7,COUNTIF($H$2:H81,H81)&lt;15),"JV","")))</f>
        <v/>
      </c>
      <c r="J81" s="6" t="str">
        <f>IF(I81="Varsity",COUNTIF($I$2:I81,"Varsity"),IF(I81="JV",COUNTIF($I$2:I81,"JV"),""))</f>
        <v/>
      </c>
      <c r="K81" s="6" t="str">
        <f>IF(COUNTIF($H$2:H81,H81)&lt;6,J81,"")</f>
        <v/>
      </c>
      <c r="L81" s="6" t="str">
        <f>IF(AND(COUNTIF($H$2:H81,H81)&gt;7,COUNTIF($H$2:H81,H81)&lt;13),J81,"")</f>
        <v/>
      </c>
    </row>
    <row r="82" spans="1:12" x14ac:dyDescent="0.25">
      <c r="A82" s="7">
        <v>81</v>
      </c>
      <c r="B82" s="4"/>
      <c r="C82" s="4"/>
      <c r="D82" s="6" t="str">
        <f>_xlfn.IFNA(VLOOKUP(C82,'Team Rosters'!$A:$F,2,FALSE),"")</f>
        <v/>
      </c>
      <c r="E82" s="6" t="str">
        <f>_xlfn.IFNA(VLOOKUP(C82,'Team Rosters'!$A:$F,3,FALSE),"")</f>
        <v/>
      </c>
      <c r="F82" s="6" t="str">
        <f>_xlfn.IFNA(VLOOKUP(C82,'Team Rosters'!$A:$F,4,FALSE),"")</f>
        <v/>
      </c>
      <c r="G82" s="6" t="str">
        <f>_xlfn.IFNA(VLOOKUP(C82,'Team Rosters'!$A:$F,5,FALSE),"")</f>
        <v/>
      </c>
      <c r="H82" s="6" t="str">
        <f>_xlfn.IFNA(VLOOKUP(C82,'Team Rosters'!$A:$F,6,FALSE),"")</f>
        <v/>
      </c>
      <c r="I82" s="6" t="str">
        <f>IF(H82="","",IF(COUNTIF($H$2:H82,H82)&lt;8,"Varsity",IF(AND(COUNTIF($H$2:H82,H82)&gt;7,COUNTIF($H$2:H82,H82)&lt;15),"JV","")))</f>
        <v/>
      </c>
      <c r="J82" s="6" t="str">
        <f>IF(I82="Varsity",COUNTIF($I$2:I82,"Varsity"),IF(I82="JV",COUNTIF($I$2:I82,"JV"),""))</f>
        <v/>
      </c>
      <c r="K82" s="6" t="str">
        <f>IF(COUNTIF($H$2:H82,H82)&lt;6,J82,"")</f>
        <v/>
      </c>
      <c r="L82" s="6" t="str">
        <f>IF(AND(COUNTIF($H$2:H82,H82)&gt;7,COUNTIF($H$2:H82,H82)&lt;13),J82,"")</f>
        <v/>
      </c>
    </row>
    <row r="83" spans="1:12" x14ac:dyDescent="0.25">
      <c r="A83" s="7">
        <v>82</v>
      </c>
      <c r="B83" s="4"/>
      <c r="C83" s="4"/>
      <c r="D83" s="6" t="str">
        <f>_xlfn.IFNA(VLOOKUP(C83,'Team Rosters'!$A:$F,2,FALSE),"")</f>
        <v/>
      </c>
      <c r="E83" s="6" t="str">
        <f>_xlfn.IFNA(VLOOKUP(C83,'Team Rosters'!$A:$F,3,FALSE),"")</f>
        <v/>
      </c>
      <c r="F83" s="6" t="str">
        <f>_xlfn.IFNA(VLOOKUP(C83,'Team Rosters'!$A:$F,4,FALSE),"")</f>
        <v/>
      </c>
      <c r="G83" s="6" t="str">
        <f>_xlfn.IFNA(VLOOKUP(C83,'Team Rosters'!$A:$F,5,FALSE),"")</f>
        <v/>
      </c>
      <c r="H83" s="6" t="str">
        <f>_xlfn.IFNA(VLOOKUP(C83,'Team Rosters'!$A:$F,6,FALSE),"")</f>
        <v/>
      </c>
      <c r="I83" s="6" t="str">
        <f>IF(H83="","",IF(COUNTIF($H$2:H83,H83)&lt;8,"Varsity",IF(AND(COUNTIF($H$2:H83,H83)&gt;7,COUNTIF($H$2:H83,H83)&lt;15),"JV","")))</f>
        <v/>
      </c>
      <c r="J83" s="6" t="str">
        <f>IF(I83="Varsity",COUNTIF($I$2:I83,"Varsity"),IF(I83="JV",COUNTIF($I$2:I83,"JV"),""))</f>
        <v/>
      </c>
      <c r="K83" s="6" t="str">
        <f>IF(COUNTIF($H$2:H83,H83)&lt;6,J83,"")</f>
        <v/>
      </c>
      <c r="L83" s="6" t="str">
        <f>IF(AND(COUNTIF($H$2:H83,H83)&gt;7,COUNTIF($H$2:H83,H83)&lt;13),J83,"")</f>
        <v/>
      </c>
    </row>
    <row r="84" spans="1:12" x14ac:dyDescent="0.25">
      <c r="A84" s="7">
        <v>83</v>
      </c>
      <c r="B84" s="4"/>
      <c r="C84" s="4"/>
      <c r="D84" s="6" t="str">
        <f>_xlfn.IFNA(VLOOKUP(C84,'Team Rosters'!$A:$F,2,FALSE),"")</f>
        <v/>
      </c>
      <c r="E84" s="6" t="str">
        <f>_xlfn.IFNA(VLOOKUP(C84,'Team Rosters'!$A:$F,3,FALSE),"")</f>
        <v/>
      </c>
      <c r="F84" s="6" t="str">
        <f>_xlfn.IFNA(VLOOKUP(C84,'Team Rosters'!$A:$F,4,FALSE),"")</f>
        <v/>
      </c>
      <c r="G84" s="6" t="str">
        <f>_xlfn.IFNA(VLOOKUP(C84,'Team Rosters'!$A:$F,5,FALSE),"")</f>
        <v/>
      </c>
      <c r="H84" s="6" t="str">
        <f>_xlfn.IFNA(VLOOKUP(C84,'Team Rosters'!$A:$F,6,FALSE),"")</f>
        <v/>
      </c>
      <c r="I84" s="6" t="str">
        <f>IF(H84="","",IF(COUNTIF($H$2:H84,H84)&lt;8,"Varsity",IF(AND(COUNTIF($H$2:H84,H84)&gt;7,COUNTIF($H$2:H84,H84)&lt;15),"JV","")))</f>
        <v/>
      </c>
      <c r="J84" s="6" t="str">
        <f>IF(I84="Varsity",COUNTIF($I$2:I84,"Varsity"),IF(I84="JV",COUNTIF($I$2:I84,"JV"),""))</f>
        <v/>
      </c>
      <c r="K84" s="6" t="str">
        <f>IF(COUNTIF($H$2:H84,H84)&lt;6,J84,"")</f>
        <v/>
      </c>
      <c r="L84" s="6" t="str">
        <f>IF(AND(COUNTIF($H$2:H84,H84)&gt;7,COUNTIF($H$2:H84,H84)&lt;13),J84,"")</f>
        <v/>
      </c>
    </row>
    <row r="85" spans="1:12" x14ac:dyDescent="0.25">
      <c r="A85" s="7">
        <v>84</v>
      </c>
      <c r="B85" s="4"/>
      <c r="C85" s="4"/>
      <c r="D85" s="6" t="str">
        <f>_xlfn.IFNA(VLOOKUP(C85,'Team Rosters'!$A:$F,2,FALSE),"")</f>
        <v/>
      </c>
      <c r="E85" s="6" t="str">
        <f>_xlfn.IFNA(VLOOKUP(C85,'Team Rosters'!$A:$F,3,FALSE),"")</f>
        <v/>
      </c>
      <c r="F85" s="6" t="str">
        <f>_xlfn.IFNA(VLOOKUP(C85,'Team Rosters'!$A:$F,4,FALSE),"")</f>
        <v/>
      </c>
      <c r="G85" s="6" t="str">
        <f>_xlfn.IFNA(VLOOKUP(C85,'Team Rosters'!$A:$F,5,FALSE),"")</f>
        <v/>
      </c>
      <c r="H85" s="6" t="str">
        <f>_xlfn.IFNA(VLOOKUP(C85,'Team Rosters'!$A:$F,6,FALSE),"")</f>
        <v/>
      </c>
      <c r="I85" s="6" t="str">
        <f>IF(H85="","",IF(COUNTIF($H$2:H85,H85)&lt;8,"Varsity",IF(AND(COUNTIF($H$2:H85,H85)&gt;7,COUNTIF($H$2:H85,H85)&lt;15),"JV","")))</f>
        <v/>
      </c>
      <c r="J85" s="6" t="str">
        <f>IF(I85="Varsity",COUNTIF($I$2:I85,"Varsity"),IF(I85="JV",COUNTIF($I$2:I85,"JV"),""))</f>
        <v/>
      </c>
      <c r="K85" s="6" t="str">
        <f>IF(COUNTIF($H$2:H85,H85)&lt;6,J85,"")</f>
        <v/>
      </c>
      <c r="L85" s="6" t="str">
        <f>IF(AND(COUNTIF($H$2:H85,H85)&gt;7,COUNTIF($H$2:H85,H85)&lt;13),J85,"")</f>
        <v/>
      </c>
    </row>
    <row r="86" spans="1:12" x14ac:dyDescent="0.25">
      <c r="A86" s="7">
        <v>85</v>
      </c>
      <c r="B86" s="4"/>
      <c r="C86" s="4"/>
      <c r="D86" s="6" t="str">
        <f>_xlfn.IFNA(VLOOKUP(C86,'Team Rosters'!$A:$F,2,FALSE),"")</f>
        <v/>
      </c>
      <c r="E86" s="6" t="str">
        <f>_xlfn.IFNA(VLOOKUP(C86,'Team Rosters'!$A:$F,3,FALSE),"")</f>
        <v/>
      </c>
      <c r="F86" s="6" t="str">
        <f>_xlfn.IFNA(VLOOKUP(C86,'Team Rosters'!$A:$F,4,FALSE),"")</f>
        <v/>
      </c>
      <c r="G86" s="6" t="str">
        <f>_xlfn.IFNA(VLOOKUP(C86,'Team Rosters'!$A:$F,5,FALSE),"")</f>
        <v/>
      </c>
      <c r="H86" s="6" t="str">
        <f>_xlfn.IFNA(VLOOKUP(C86,'Team Rosters'!$A:$F,6,FALSE),"")</f>
        <v/>
      </c>
      <c r="I86" s="6" t="str">
        <f>IF(H86="","",IF(COUNTIF($H$2:H86,H86)&lt;8,"Varsity",IF(AND(COUNTIF($H$2:H86,H86)&gt;7,COUNTIF($H$2:H86,H86)&lt;15),"JV","")))</f>
        <v/>
      </c>
      <c r="J86" s="6" t="str">
        <f>IF(I86="Varsity",COUNTIF($I$2:I86,"Varsity"),IF(I86="JV",COUNTIF($I$2:I86,"JV"),""))</f>
        <v/>
      </c>
      <c r="K86" s="6" t="str">
        <f>IF(COUNTIF($H$2:H86,H86)&lt;6,J86,"")</f>
        <v/>
      </c>
      <c r="L86" s="6" t="str">
        <f>IF(AND(COUNTIF($H$2:H86,H86)&gt;7,COUNTIF($H$2:H86,H86)&lt;13),J86,"")</f>
        <v/>
      </c>
    </row>
    <row r="87" spans="1:12" x14ac:dyDescent="0.25">
      <c r="A87" s="7">
        <v>86</v>
      </c>
      <c r="B87" s="4"/>
      <c r="C87" s="4"/>
      <c r="D87" s="6" t="str">
        <f>_xlfn.IFNA(VLOOKUP(C87,'Team Rosters'!$A:$F,2,FALSE),"")</f>
        <v/>
      </c>
      <c r="E87" s="6" t="str">
        <f>_xlfn.IFNA(VLOOKUP(C87,'Team Rosters'!$A:$F,3,FALSE),"")</f>
        <v/>
      </c>
      <c r="F87" s="6" t="str">
        <f>_xlfn.IFNA(VLOOKUP(C87,'Team Rosters'!$A:$F,4,FALSE),"")</f>
        <v/>
      </c>
      <c r="G87" s="6" t="str">
        <f>_xlfn.IFNA(VLOOKUP(C87,'Team Rosters'!$A:$F,5,FALSE),"")</f>
        <v/>
      </c>
      <c r="H87" s="6" t="str">
        <f>_xlfn.IFNA(VLOOKUP(C87,'Team Rosters'!$A:$F,6,FALSE),"")</f>
        <v/>
      </c>
      <c r="I87" s="6" t="str">
        <f>IF(H87="","",IF(COUNTIF($H$2:H87,H87)&lt;8,"Varsity",IF(AND(COUNTIF($H$2:H87,H87)&gt;7,COUNTIF($H$2:H87,H87)&lt;15),"JV","")))</f>
        <v/>
      </c>
      <c r="J87" s="6" t="str">
        <f>IF(I87="Varsity",COUNTIF($I$2:I87,"Varsity"),IF(I87="JV",COUNTIF($I$2:I87,"JV"),""))</f>
        <v/>
      </c>
      <c r="K87" s="6" t="str">
        <f>IF(COUNTIF($H$2:H87,H87)&lt;6,J87,"")</f>
        <v/>
      </c>
      <c r="L87" s="6" t="str">
        <f>IF(AND(COUNTIF($H$2:H87,H87)&gt;7,COUNTIF($H$2:H87,H87)&lt;13),J87,"")</f>
        <v/>
      </c>
    </row>
    <row r="88" spans="1:12" x14ac:dyDescent="0.25">
      <c r="A88" s="7">
        <v>87</v>
      </c>
      <c r="B88" s="4"/>
      <c r="C88" s="4"/>
      <c r="D88" s="6" t="str">
        <f>_xlfn.IFNA(VLOOKUP(C88,'Team Rosters'!$A:$F,2,FALSE),"")</f>
        <v/>
      </c>
      <c r="E88" s="6" t="str">
        <f>_xlfn.IFNA(VLOOKUP(C88,'Team Rosters'!$A:$F,3,FALSE),"")</f>
        <v/>
      </c>
      <c r="F88" s="6" t="str">
        <f>_xlfn.IFNA(VLOOKUP(C88,'Team Rosters'!$A:$F,4,FALSE),"")</f>
        <v/>
      </c>
      <c r="G88" s="6" t="str">
        <f>_xlfn.IFNA(VLOOKUP(C88,'Team Rosters'!$A:$F,5,FALSE),"")</f>
        <v/>
      </c>
      <c r="H88" s="6" t="str">
        <f>_xlfn.IFNA(VLOOKUP(C88,'Team Rosters'!$A:$F,6,FALSE),"")</f>
        <v/>
      </c>
      <c r="I88" s="6" t="str">
        <f>IF(H88="","",IF(COUNTIF($H$2:H88,H88)&lt;8,"Varsity",IF(AND(COUNTIF($H$2:H88,H88)&gt;7,COUNTIF($H$2:H88,H88)&lt;15),"JV","")))</f>
        <v/>
      </c>
      <c r="J88" s="6" t="str">
        <f>IF(I88="Varsity",COUNTIF($I$2:I88,"Varsity"),IF(I88="JV",COUNTIF($I$2:I88,"JV"),""))</f>
        <v/>
      </c>
      <c r="K88" s="6" t="str">
        <f>IF(COUNTIF($H$2:H88,H88)&lt;6,J88,"")</f>
        <v/>
      </c>
      <c r="L88" s="6" t="str">
        <f>IF(AND(COUNTIF($H$2:H88,H88)&gt;7,COUNTIF($H$2:H88,H88)&lt;13),J88,"")</f>
        <v/>
      </c>
    </row>
    <row r="89" spans="1:12" x14ac:dyDescent="0.25">
      <c r="A89" s="7">
        <v>88</v>
      </c>
      <c r="B89" s="4"/>
      <c r="C89" s="4"/>
      <c r="D89" s="6" t="str">
        <f>_xlfn.IFNA(VLOOKUP(C89,'Team Rosters'!$A:$F,2,FALSE),"")</f>
        <v/>
      </c>
      <c r="E89" s="6" t="str">
        <f>_xlfn.IFNA(VLOOKUP(C89,'Team Rosters'!$A:$F,3,FALSE),"")</f>
        <v/>
      </c>
      <c r="F89" s="6" t="str">
        <f>_xlfn.IFNA(VLOOKUP(C89,'Team Rosters'!$A:$F,4,FALSE),"")</f>
        <v/>
      </c>
      <c r="G89" s="6" t="str">
        <f>_xlfn.IFNA(VLOOKUP(C89,'Team Rosters'!$A:$F,5,FALSE),"")</f>
        <v/>
      </c>
      <c r="H89" s="6" t="str">
        <f>_xlfn.IFNA(VLOOKUP(C89,'Team Rosters'!$A:$F,6,FALSE),"")</f>
        <v/>
      </c>
      <c r="I89" s="6" t="str">
        <f>IF(H89="","",IF(COUNTIF($H$2:H89,H89)&lt;8,"Varsity",IF(AND(COUNTIF($H$2:H89,H89)&gt;7,COUNTIF($H$2:H89,H89)&lt;15),"JV","")))</f>
        <v/>
      </c>
      <c r="J89" s="6" t="str">
        <f>IF(I89="Varsity",COUNTIF($I$2:I89,"Varsity"),IF(I89="JV",COUNTIF($I$2:I89,"JV"),""))</f>
        <v/>
      </c>
      <c r="K89" s="6" t="str">
        <f>IF(COUNTIF($H$2:H89,H89)&lt;6,J89,"")</f>
        <v/>
      </c>
      <c r="L89" s="6" t="str">
        <f>IF(AND(COUNTIF($H$2:H89,H89)&gt;7,COUNTIF($H$2:H89,H89)&lt;13),J89,"")</f>
        <v/>
      </c>
    </row>
    <row r="90" spans="1:12" x14ac:dyDescent="0.25">
      <c r="A90" s="7">
        <v>89</v>
      </c>
      <c r="B90" s="4"/>
      <c r="C90" s="4"/>
      <c r="D90" s="6" t="str">
        <f>_xlfn.IFNA(VLOOKUP(C90,'Team Rosters'!$A:$F,2,FALSE),"")</f>
        <v/>
      </c>
      <c r="E90" s="6" t="str">
        <f>_xlfn.IFNA(VLOOKUP(C90,'Team Rosters'!$A:$F,3,FALSE),"")</f>
        <v/>
      </c>
      <c r="F90" s="6" t="str">
        <f>_xlfn.IFNA(VLOOKUP(C90,'Team Rosters'!$A:$F,4,FALSE),"")</f>
        <v/>
      </c>
      <c r="G90" s="6" t="str">
        <f>_xlfn.IFNA(VLOOKUP(C90,'Team Rosters'!$A:$F,5,FALSE),"")</f>
        <v/>
      </c>
      <c r="H90" s="6" t="str">
        <f>_xlfn.IFNA(VLOOKUP(C90,'Team Rosters'!$A:$F,6,FALSE),"")</f>
        <v/>
      </c>
      <c r="I90" s="6" t="str">
        <f>IF(H90="","",IF(COUNTIF($H$2:H90,H90)&lt;8,"Varsity",IF(AND(COUNTIF($H$2:H90,H90)&gt;7,COUNTIF($H$2:H90,H90)&lt;15),"JV","")))</f>
        <v/>
      </c>
      <c r="J90" s="6" t="str">
        <f>IF(I90="Varsity",COUNTIF($I$2:I90,"Varsity"),IF(I90="JV",COUNTIF($I$2:I90,"JV"),""))</f>
        <v/>
      </c>
      <c r="K90" s="6" t="str">
        <f>IF(COUNTIF($H$2:H90,H90)&lt;6,J90,"")</f>
        <v/>
      </c>
      <c r="L90" s="6" t="str">
        <f>IF(AND(COUNTIF($H$2:H90,H90)&gt;7,COUNTIF($H$2:H90,H90)&lt;13),J90,"")</f>
        <v/>
      </c>
    </row>
    <row r="91" spans="1:12" x14ac:dyDescent="0.25">
      <c r="A91" s="7">
        <v>90</v>
      </c>
      <c r="B91" s="4"/>
      <c r="C91" s="4"/>
      <c r="D91" s="6" t="str">
        <f>_xlfn.IFNA(VLOOKUP(C91,'Team Rosters'!$A:$F,2,FALSE),"")</f>
        <v/>
      </c>
      <c r="E91" s="6" t="str">
        <f>_xlfn.IFNA(VLOOKUP(C91,'Team Rosters'!$A:$F,3,FALSE),"")</f>
        <v/>
      </c>
      <c r="F91" s="6" t="str">
        <f>_xlfn.IFNA(VLOOKUP(C91,'Team Rosters'!$A:$F,4,FALSE),"")</f>
        <v/>
      </c>
      <c r="G91" s="6" t="str">
        <f>_xlfn.IFNA(VLOOKUP(C91,'Team Rosters'!$A:$F,5,FALSE),"")</f>
        <v/>
      </c>
      <c r="H91" s="6" t="str">
        <f>_xlfn.IFNA(VLOOKUP(C91,'Team Rosters'!$A:$F,6,FALSE),"")</f>
        <v/>
      </c>
      <c r="I91" s="6" t="str">
        <f>IF(H91="","",IF(COUNTIF($H$2:H91,H91)&lt;8,"Varsity",IF(AND(COUNTIF($H$2:H91,H91)&gt;7,COUNTIF($H$2:H91,H91)&lt;15),"JV","")))</f>
        <v/>
      </c>
      <c r="J91" s="6" t="str">
        <f>IF(I91="Varsity",COUNTIF($I$2:I91,"Varsity"),IF(I91="JV",COUNTIF($I$2:I91,"JV"),""))</f>
        <v/>
      </c>
      <c r="K91" s="6" t="str">
        <f>IF(COUNTIF($H$2:H91,H91)&lt;6,J91,"")</f>
        <v/>
      </c>
      <c r="L91" s="6" t="str">
        <f>IF(AND(COUNTIF($H$2:H91,H91)&gt;7,COUNTIF($H$2:H91,H91)&lt;13),J91,"")</f>
        <v/>
      </c>
    </row>
    <row r="92" spans="1:12" x14ac:dyDescent="0.25">
      <c r="A92" s="7">
        <v>91</v>
      </c>
      <c r="B92" s="4"/>
      <c r="C92" s="4"/>
      <c r="D92" s="6" t="str">
        <f>_xlfn.IFNA(VLOOKUP(C92,'Team Rosters'!$A:$F,2,FALSE),"")</f>
        <v/>
      </c>
      <c r="E92" s="6" t="str">
        <f>_xlfn.IFNA(VLOOKUP(C92,'Team Rosters'!$A:$F,3,FALSE),"")</f>
        <v/>
      </c>
      <c r="F92" s="6" t="str">
        <f>_xlfn.IFNA(VLOOKUP(C92,'Team Rosters'!$A:$F,4,FALSE),"")</f>
        <v/>
      </c>
      <c r="G92" s="6" t="str">
        <f>_xlfn.IFNA(VLOOKUP(C92,'Team Rosters'!$A:$F,5,FALSE),"")</f>
        <v/>
      </c>
      <c r="H92" s="6" t="str">
        <f>_xlfn.IFNA(VLOOKUP(C92,'Team Rosters'!$A:$F,6,FALSE),"")</f>
        <v/>
      </c>
      <c r="I92" s="6" t="str">
        <f>IF(H92="","",IF(COUNTIF($H$2:H92,H92)&lt;8,"Varsity",IF(AND(COUNTIF($H$2:H92,H92)&gt;7,COUNTIF($H$2:H92,H92)&lt;15),"JV","")))</f>
        <v/>
      </c>
      <c r="J92" s="6" t="str">
        <f>IF(I92="Varsity",COUNTIF($I$2:I92,"Varsity"),IF(I92="JV",COUNTIF($I$2:I92,"JV"),""))</f>
        <v/>
      </c>
      <c r="K92" s="6" t="str">
        <f>IF(COUNTIF($H$2:H92,H92)&lt;6,J92,"")</f>
        <v/>
      </c>
      <c r="L92" s="6" t="str">
        <f>IF(AND(COUNTIF($H$2:H92,H92)&gt;7,COUNTIF($H$2:H92,H92)&lt;13),J92,"")</f>
        <v/>
      </c>
    </row>
    <row r="93" spans="1:12" x14ac:dyDescent="0.25">
      <c r="A93" s="7">
        <v>92</v>
      </c>
      <c r="B93" s="4"/>
      <c r="C93" s="4"/>
      <c r="D93" s="6" t="str">
        <f>_xlfn.IFNA(VLOOKUP(C93,'Team Rosters'!$A:$F,2,FALSE),"")</f>
        <v/>
      </c>
      <c r="E93" s="6" t="str">
        <f>_xlfn.IFNA(VLOOKUP(C93,'Team Rosters'!$A:$F,3,FALSE),"")</f>
        <v/>
      </c>
      <c r="F93" s="6" t="str">
        <f>_xlfn.IFNA(VLOOKUP(C93,'Team Rosters'!$A:$F,4,FALSE),"")</f>
        <v/>
      </c>
      <c r="G93" s="6" t="str">
        <f>_xlfn.IFNA(VLOOKUP(C93,'Team Rosters'!$A:$F,5,FALSE),"")</f>
        <v/>
      </c>
      <c r="H93" s="6" t="str">
        <f>_xlfn.IFNA(VLOOKUP(C93,'Team Rosters'!$A:$F,6,FALSE),"")</f>
        <v/>
      </c>
      <c r="I93" s="6" t="str">
        <f>IF(H93="","",IF(COUNTIF($H$2:H93,H93)&lt;8,"Varsity",IF(AND(COUNTIF($H$2:H93,H93)&gt;7,COUNTIF($H$2:H93,H93)&lt;15),"JV","")))</f>
        <v/>
      </c>
      <c r="J93" s="6" t="str">
        <f>IF(I93="Varsity",COUNTIF($I$2:I93,"Varsity"),IF(I93="JV",COUNTIF($I$2:I93,"JV"),""))</f>
        <v/>
      </c>
      <c r="K93" s="6" t="str">
        <f>IF(COUNTIF($H$2:H93,H93)&lt;6,J93,"")</f>
        <v/>
      </c>
      <c r="L93" s="6" t="str">
        <f>IF(AND(COUNTIF($H$2:H93,H93)&gt;7,COUNTIF($H$2:H93,H93)&lt;13),J93,"")</f>
        <v/>
      </c>
    </row>
    <row r="94" spans="1:12" x14ac:dyDescent="0.25">
      <c r="A94" s="7">
        <v>93</v>
      </c>
      <c r="B94" s="4"/>
      <c r="C94" s="4"/>
      <c r="D94" s="6" t="str">
        <f>_xlfn.IFNA(VLOOKUP(C94,'Team Rosters'!$A:$F,2,FALSE),"")</f>
        <v/>
      </c>
      <c r="E94" s="6" t="str">
        <f>_xlfn.IFNA(VLOOKUP(C94,'Team Rosters'!$A:$F,3,FALSE),"")</f>
        <v/>
      </c>
      <c r="F94" s="6" t="str">
        <f>_xlfn.IFNA(VLOOKUP(C94,'Team Rosters'!$A:$F,4,FALSE),"")</f>
        <v/>
      </c>
      <c r="G94" s="6" t="str">
        <f>_xlfn.IFNA(VLOOKUP(C94,'Team Rosters'!$A:$F,5,FALSE),"")</f>
        <v/>
      </c>
      <c r="H94" s="6" t="str">
        <f>_xlfn.IFNA(VLOOKUP(C94,'Team Rosters'!$A:$F,6,FALSE),"")</f>
        <v/>
      </c>
      <c r="I94" s="6" t="str">
        <f>IF(H94="","",IF(COUNTIF($H$2:H94,H94)&lt;8,"Varsity",IF(AND(COUNTIF($H$2:H94,H94)&gt;7,COUNTIF($H$2:H94,H94)&lt;15),"JV","")))</f>
        <v/>
      </c>
      <c r="J94" s="6" t="str">
        <f>IF(I94="Varsity",COUNTIF($I$2:I94,"Varsity"),IF(I94="JV",COUNTIF($I$2:I94,"JV"),""))</f>
        <v/>
      </c>
      <c r="K94" s="6" t="str">
        <f>IF(COUNTIF($H$2:H94,H94)&lt;6,J94,"")</f>
        <v/>
      </c>
      <c r="L94" s="6" t="str">
        <f>IF(AND(COUNTIF($H$2:H94,H94)&gt;7,COUNTIF($H$2:H94,H94)&lt;13),J94,"")</f>
        <v/>
      </c>
    </row>
    <row r="95" spans="1:12" x14ac:dyDescent="0.25">
      <c r="A95" s="7">
        <v>94</v>
      </c>
      <c r="B95" s="4"/>
      <c r="C95" s="4"/>
      <c r="D95" s="6" t="str">
        <f>_xlfn.IFNA(VLOOKUP(C95,'Team Rosters'!$A:$F,2,FALSE),"")</f>
        <v/>
      </c>
      <c r="E95" s="6" t="str">
        <f>_xlfn.IFNA(VLOOKUP(C95,'Team Rosters'!$A:$F,3,FALSE),"")</f>
        <v/>
      </c>
      <c r="F95" s="6" t="str">
        <f>_xlfn.IFNA(VLOOKUP(C95,'Team Rosters'!$A:$F,4,FALSE),"")</f>
        <v/>
      </c>
      <c r="G95" s="6" t="str">
        <f>_xlfn.IFNA(VLOOKUP(C95,'Team Rosters'!$A:$F,5,FALSE),"")</f>
        <v/>
      </c>
      <c r="H95" s="6" t="str">
        <f>_xlfn.IFNA(VLOOKUP(C95,'Team Rosters'!$A:$F,6,FALSE),"")</f>
        <v/>
      </c>
      <c r="I95" s="6" t="str">
        <f>IF(H95="","",IF(COUNTIF($H$2:H95,H95)&lt;8,"Varsity",IF(AND(COUNTIF($H$2:H95,H95)&gt;7,COUNTIF($H$2:H95,H95)&lt;15),"JV","")))</f>
        <v/>
      </c>
      <c r="J95" s="6" t="str">
        <f>IF(I95="Varsity",COUNTIF($I$2:I95,"Varsity"),IF(I95="JV",COUNTIF($I$2:I95,"JV"),""))</f>
        <v/>
      </c>
      <c r="K95" s="6" t="str">
        <f>IF(COUNTIF($H$2:H95,H95)&lt;6,J95,"")</f>
        <v/>
      </c>
      <c r="L95" s="6" t="str">
        <f>IF(AND(COUNTIF($H$2:H95,H95)&gt;7,COUNTIF($H$2:H95,H95)&lt;13),J95,"")</f>
        <v/>
      </c>
    </row>
    <row r="96" spans="1:12" x14ac:dyDescent="0.25">
      <c r="A96" s="7">
        <v>95</v>
      </c>
      <c r="B96" s="4"/>
      <c r="C96" s="4"/>
      <c r="D96" s="6" t="str">
        <f>_xlfn.IFNA(VLOOKUP(C96,'Team Rosters'!$A:$F,2,FALSE),"")</f>
        <v/>
      </c>
      <c r="E96" s="6" t="str">
        <f>_xlfn.IFNA(VLOOKUP(C96,'Team Rosters'!$A:$F,3,FALSE),"")</f>
        <v/>
      </c>
      <c r="F96" s="6" t="str">
        <f>_xlfn.IFNA(VLOOKUP(C96,'Team Rosters'!$A:$F,4,FALSE),"")</f>
        <v/>
      </c>
      <c r="G96" s="6" t="str">
        <f>_xlfn.IFNA(VLOOKUP(C96,'Team Rosters'!$A:$F,5,FALSE),"")</f>
        <v/>
      </c>
      <c r="H96" s="6" t="str">
        <f>_xlfn.IFNA(VLOOKUP(C96,'Team Rosters'!$A:$F,6,FALSE),"")</f>
        <v/>
      </c>
      <c r="I96" s="6" t="str">
        <f>IF(H96="","",IF(COUNTIF($H$2:H96,H96)&lt;8,"Varsity",IF(AND(COUNTIF($H$2:H96,H96)&gt;7,COUNTIF($H$2:H96,H96)&lt;15),"JV","")))</f>
        <v/>
      </c>
      <c r="J96" s="6" t="str">
        <f>IF(I96="Varsity",COUNTIF($I$2:I96,"Varsity"),IF(I96="JV",COUNTIF($I$2:I96,"JV"),""))</f>
        <v/>
      </c>
      <c r="K96" s="6" t="str">
        <f>IF(COUNTIF($H$2:H96,H96)&lt;6,J96,"")</f>
        <v/>
      </c>
      <c r="L96" s="6" t="str">
        <f>IF(AND(COUNTIF($H$2:H96,H96)&gt;7,COUNTIF($H$2:H96,H96)&lt;13),J96,"")</f>
        <v/>
      </c>
    </row>
    <row r="97" spans="1:12" x14ac:dyDescent="0.25">
      <c r="A97" s="7">
        <v>96</v>
      </c>
      <c r="B97" s="4"/>
      <c r="C97" s="4"/>
      <c r="D97" s="6" t="str">
        <f>_xlfn.IFNA(VLOOKUP(C97,'Team Rosters'!$A:$F,2,FALSE),"")</f>
        <v/>
      </c>
      <c r="E97" s="6" t="str">
        <f>_xlfn.IFNA(VLOOKUP(C97,'Team Rosters'!$A:$F,3,FALSE),"")</f>
        <v/>
      </c>
      <c r="F97" s="6" t="str">
        <f>_xlfn.IFNA(VLOOKUP(C97,'Team Rosters'!$A:$F,4,FALSE),"")</f>
        <v/>
      </c>
      <c r="G97" s="6" t="str">
        <f>_xlfn.IFNA(VLOOKUP(C97,'Team Rosters'!$A:$F,5,FALSE),"")</f>
        <v/>
      </c>
      <c r="H97" s="6" t="str">
        <f>_xlfn.IFNA(VLOOKUP(C97,'Team Rosters'!$A:$F,6,FALSE),"")</f>
        <v/>
      </c>
      <c r="I97" s="6" t="str">
        <f>IF(H97="","",IF(COUNTIF($H$2:H97,H97)&lt;8,"Varsity",IF(AND(COUNTIF($H$2:H97,H97)&gt;7,COUNTIF($H$2:H97,H97)&lt;15),"JV","")))</f>
        <v/>
      </c>
      <c r="J97" s="6" t="str">
        <f>IF(I97="Varsity",COUNTIF($I$2:I97,"Varsity"),IF(I97="JV",COUNTIF($I$2:I97,"JV"),""))</f>
        <v/>
      </c>
      <c r="K97" s="6" t="str">
        <f>IF(COUNTIF($H$2:H97,H97)&lt;6,J97,"")</f>
        <v/>
      </c>
      <c r="L97" s="6" t="str">
        <f>IF(AND(COUNTIF($H$2:H97,H97)&gt;7,COUNTIF($H$2:H97,H97)&lt;13),J97,"")</f>
        <v/>
      </c>
    </row>
    <row r="98" spans="1:12" x14ac:dyDescent="0.25">
      <c r="A98" s="7">
        <v>97</v>
      </c>
      <c r="B98" s="4"/>
      <c r="C98" s="4"/>
      <c r="D98" s="6" t="str">
        <f>_xlfn.IFNA(VLOOKUP(C98,'Team Rosters'!$A:$F,2,FALSE),"")</f>
        <v/>
      </c>
      <c r="E98" s="6" t="str">
        <f>_xlfn.IFNA(VLOOKUP(C98,'Team Rosters'!$A:$F,3,FALSE),"")</f>
        <v/>
      </c>
      <c r="F98" s="6" t="str">
        <f>_xlfn.IFNA(VLOOKUP(C98,'Team Rosters'!$A:$F,4,FALSE),"")</f>
        <v/>
      </c>
      <c r="G98" s="6" t="str">
        <f>_xlfn.IFNA(VLOOKUP(C98,'Team Rosters'!$A:$F,5,FALSE),"")</f>
        <v/>
      </c>
      <c r="H98" s="6" t="str">
        <f>_xlfn.IFNA(VLOOKUP(C98,'Team Rosters'!$A:$F,6,FALSE),"")</f>
        <v/>
      </c>
      <c r="I98" s="6" t="str">
        <f>IF(H98="","",IF(COUNTIF($H$2:H98,H98)&lt;8,"Varsity",IF(AND(COUNTIF($H$2:H98,H98)&gt;7,COUNTIF($H$2:H98,H98)&lt;15),"JV","")))</f>
        <v/>
      </c>
      <c r="J98" s="6" t="str">
        <f>IF(I98="Varsity",COUNTIF($I$2:I98,"Varsity"),IF(I98="JV",COUNTIF($I$2:I98,"JV"),""))</f>
        <v/>
      </c>
      <c r="K98" s="6" t="str">
        <f>IF(COUNTIF($H$2:H98,H98)&lt;6,J98,"")</f>
        <v/>
      </c>
      <c r="L98" s="6" t="str">
        <f>IF(AND(COUNTIF($H$2:H98,H98)&gt;7,COUNTIF($H$2:H98,H98)&lt;13),J98,"")</f>
        <v/>
      </c>
    </row>
    <row r="99" spans="1:12" x14ac:dyDescent="0.25">
      <c r="A99" s="7">
        <v>98</v>
      </c>
      <c r="B99" s="4"/>
      <c r="C99" s="4"/>
      <c r="D99" s="6" t="str">
        <f>_xlfn.IFNA(VLOOKUP(C99,'Team Rosters'!$A:$F,2,FALSE),"")</f>
        <v/>
      </c>
      <c r="E99" s="6" t="str">
        <f>_xlfn.IFNA(VLOOKUP(C99,'Team Rosters'!$A:$F,3,FALSE),"")</f>
        <v/>
      </c>
      <c r="F99" s="6" t="str">
        <f>_xlfn.IFNA(VLOOKUP(C99,'Team Rosters'!$A:$F,4,FALSE),"")</f>
        <v/>
      </c>
      <c r="G99" s="6" t="str">
        <f>_xlfn.IFNA(VLOOKUP(C99,'Team Rosters'!$A:$F,5,FALSE),"")</f>
        <v/>
      </c>
      <c r="H99" s="6" t="str">
        <f>_xlfn.IFNA(VLOOKUP(C99,'Team Rosters'!$A:$F,6,FALSE),"")</f>
        <v/>
      </c>
      <c r="I99" s="6" t="str">
        <f>IF(H99="","",IF(COUNTIF($H$2:H99,H99)&lt;8,"Varsity",IF(AND(COUNTIF($H$2:H99,H99)&gt;7,COUNTIF($H$2:H99,H99)&lt;15),"JV","")))</f>
        <v/>
      </c>
      <c r="J99" s="6" t="str">
        <f>IF(I99="Varsity",COUNTIF($I$2:I99,"Varsity"),IF(I99="JV",COUNTIF($I$2:I99,"JV"),""))</f>
        <v/>
      </c>
      <c r="K99" s="6" t="str">
        <f>IF(COUNTIF($H$2:H99,H99)&lt;6,J99,"")</f>
        <v/>
      </c>
      <c r="L99" s="6" t="str">
        <f>IF(AND(COUNTIF($H$2:H99,H99)&gt;7,COUNTIF($H$2:H99,H99)&lt;13),J99,"")</f>
        <v/>
      </c>
    </row>
    <row r="100" spans="1:12" x14ac:dyDescent="0.25">
      <c r="A100" s="7">
        <v>99</v>
      </c>
      <c r="B100" s="4"/>
      <c r="C100" s="4"/>
      <c r="D100" s="6" t="str">
        <f>_xlfn.IFNA(VLOOKUP(C100,'Team Rosters'!$A:$F,2,FALSE),"")</f>
        <v/>
      </c>
      <c r="E100" s="6" t="str">
        <f>_xlfn.IFNA(VLOOKUP(C100,'Team Rosters'!$A:$F,3,FALSE),"")</f>
        <v/>
      </c>
      <c r="F100" s="6" t="str">
        <f>_xlfn.IFNA(VLOOKUP(C100,'Team Rosters'!$A:$F,4,FALSE),"")</f>
        <v/>
      </c>
      <c r="G100" s="6" t="str">
        <f>_xlfn.IFNA(VLOOKUP(C100,'Team Rosters'!$A:$F,5,FALSE),"")</f>
        <v/>
      </c>
      <c r="H100" s="6" t="str">
        <f>_xlfn.IFNA(VLOOKUP(C100,'Team Rosters'!$A:$F,6,FALSE),"")</f>
        <v/>
      </c>
      <c r="I100" s="6" t="str">
        <f>IF(H100="","",IF(COUNTIF($H$2:H100,H100)&lt;8,"Varsity",IF(AND(COUNTIF($H$2:H100,H100)&gt;7,COUNTIF($H$2:H100,H100)&lt;15),"JV","")))</f>
        <v/>
      </c>
      <c r="J100" s="6" t="str">
        <f>IF(I100="Varsity",COUNTIF($I$2:I100,"Varsity"),IF(I100="JV",COUNTIF($I$2:I100,"JV"),""))</f>
        <v/>
      </c>
      <c r="K100" s="6" t="str">
        <f>IF(COUNTIF($H$2:H100,H100)&lt;6,J100,"")</f>
        <v/>
      </c>
      <c r="L100" s="6" t="str">
        <f>IF(AND(COUNTIF($H$2:H100,H100)&gt;7,COUNTIF($H$2:H100,H100)&lt;13),J100,"")</f>
        <v/>
      </c>
    </row>
    <row r="101" spans="1:12" x14ac:dyDescent="0.25">
      <c r="A101" s="7">
        <v>100</v>
      </c>
      <c r="B101" s="4"/>
      <c r="C101" s="4"/>
      <c r="D101" s="6" t="str">
        <f>_xlfn.IFNA(VLOOKUP(C101,'Team Rosters'!$A:$F,2,FALSE),"")</f>
        <v/>
      </c>
      <c r="E101" s="6" t="str">
        <f>_xlfn.IFNA(VLOOKUP(C101,'Team Rosters'!$A:$F,3,FALSE),"")</f>
        <v/>
      </c>
      <c r="F101" s="6" t="str">
        <f>_xlfn.IFNA(VLOOKUP(C101,'Team Rosters'!$A:$F,4,FALSE),"")</f>
        <v/>
      </c>
      <c r="G101" s="6" t="str">
        <f>_xlfn.IFNA(VLOOKUP(C101,'Team Rosters'!$A:$F,5,FALSE),"")</f>
        <v/>
      </c>
      <c r="H101" s="6" t="str">
        <f>_xlfn.IFNA(VLOOKUP(C101,'Team Rosters'!$A:$F,6,FALSE),"")</f>
        <v/>
      </c>
      <c r="I101" s="6" t="str">
        <f>IF(H101="","",IF(COUNTIF($H$2:H101,H101)&lt;8,"Varsity",IF(AND(COUNTIF($H$2:H101,H101)&gt;7,COUNTIF($H$2:H101,H101)&lt;15),"JV","")))</f>
        <v/>
      </c>
      <c r="J101" s="6" t="str">
        <f>IF(I101="Varsity",COUNTIF($I$2:I101,"Varsity"),IF(I101="JV",COUNTIF($I$2:I101,"JV"),""))</f>
        <v/>
      </c>
      <c r="K101" s="6" t="str">
        <f>IF(COUNTIF($H$2:H101,H101)&lt;6,J101,"")</f>
        <v/>
      </c>
      <c r="L101" s="6" t="str">
        <f>IF(AND(COUNTIF($H$2:H101,H101)&gt;7,COUNTIF($H$2:H101,H101)&lt;13),J101,"")</f>
        <v/>
      </c>
    </row>
    <row r="102" spans="1:12" x14ac:dyDescent="0.25">
      <c r="A102" s="7">
        <v>101</v>
      </c>
      <c r="B102" s="4"/>
      <c r="C102" s="4"/>
      <c r="D102" s="6" t="str">
        <f>_xlfn.IFNA(VLOOKUP(C102,'Team Rosters'!$A:$F,2,FALSE),"")</f>
        <v/>
      </c>
      <c r="E102" s="6" t="str">
        <f>_xlfn.IFNA(VLOOKUP(C102,'Team Rosters'!$A:$F,3,FALSE),"")</f>
        <v/>
      </c>
      <c r="F102" s="6" t="str">
        <f>_xlfn.IFNA(VLOOKUP(C102,'Team Rosters'!$A:$F,4,FALSE),"")</f>
        <v/>
      </c>
      <c r="G102" s="6" t="str">
        <f>_xlfn.IFNA(VLOOKUP(C102,'Team Rosters'!$A:$F,5,FALSE),"")</f>
        <v/>
      </c>
      <c r="H102" s="6" t="str">
        <f>_xlfn.IFNA(VLOOKUP(C102,'Team Rosters'!$A:$F,6,FALSE),"")</f>
        <v/>
      </c>
      <c r="I102" s="6" t="str">
        <f>IF(H102="","",IF(COUNTIF($H$2:H102,H102)&lt;8,"Varsity",IF(AND(COUNTIF($H$2:H102,H102)&gt;7,COUNTIF($H$2:H102,H102)&lt;15),"JV","")))</f>
        <v/>
      </c>
      <c r="J102" s="6" t="str">
        <f>IF(I102="Varsity",COUNTIF($I$2:I102,"Varsity"),IF(I102="JV",COUNTIF($I$2:I102,"JV"),""))</f>
        <v/>
      </c>
      <c r="K102" s="6" t="str">
        <f>IF(COUNTIF($H$2:H102,H102)&lt;6,J102,"")</f>
        <v/>
      </c>
      <c r="L102" s="6" t="str">
        <f>IF(AND(COUNTIF($H$2:H102,H102)&gt;7,COUNTIF($H$2:H102,H102)&lt;13),J102,"")</f>
        <v/>
      </c>
    </row>
    <row r="103" spans="1:12" x14ac:dyDescent="0.25">
      <c r="A103" s="7">
        <v>102</v>
      </c>
      <c r="B103" s="4"/>
      <c r="C103" s="4"/>
      <c r="D103" s="6" t="str">
        <f>_xlfn.IFNA(VLOOKUP(C103,'Team Rosters'!$A:$F,2,FALSE),"")</f>
        <v/>
      </c>
      <c r="E103" s="6" t="str">
        <f>_xlfn.IFNA(VLOOKUP(C103,'Team Rosters'!$A:$F,3,FALSE),"")</f>
        <v/>
      </c>
      <c r="F103" s="6" t="str">
        <f>_xlfn.IFNA(VLOOKUP(C103,'Team Rosters'!$A:$F,4,FALSE),"")</f>
        <v/>
      </c>
      <c r="G103" s="6" t="str">
        <f>_xlfn.IFNA(VLOOKUP(C103,'Team Rosters'!$A:$F,5,FALSE),"")</f>
        <v/>
      </c>
      <c r="H103" s="6" t="str">
        <f>_xlfn.IFNA(VLOOKUP(C103,'Team Rosters'!$A:$F,6,FALSE),"")</f>
        <v/>
      </c>
      <c r="I103" s="6" t="str">
        <f>IF(H103="","",IF(COUNTIF($H$2:H103,H103)&lt;8,"Varsity",IF(AND(COUNTIF($H$2:H103,H103)&gt;7,COUNTIF($H$2:H103,H103)&lt;15),"JV","")))</f>
        <v/>
      </c>
      <c r="J103" s="6" t="str">
        <f>IF(I103="Varsity",COUNTIF($I$2:I103,"Varsity"),IF(I103="JV",COUNTIF($I$2:I103,"JV"),""))</f>
        <v/>
      </c>
      <c r="K103" s="6" t="str">
        <f>IF(COUNTIF($H$2:H103,H103)&lt;6,J103,"")</f>
        <v/>
      </c>
      <c r="L103" s="6" t="str">
        <f>IF(AND(COUNTIF($H$2:H103,H103)&gt;7,COUNTIF($H$2:H103,H103)&lt;13),J103,"")</f>
        <v/>
      </c>
    </row>
    <row r="104" spans="1:12" x14ac:dyDescent="0.25">
      <c r="A104" s="7">
        <v>103</v>
      </c>
      <c r="B104" s="4"/>
      <c r="C104" s="4"/>
      <c r="D104" s="6" t="str">
        <f>_xlfn.IFNA(VLOOKUP(C104,'Team Rosters'!$A:$F,2,FALSE),"")</f>
        <v/>
      </c>
      <c r="E104" s="6" t="str">
        <f>_xlfn.IFNA(VLOOKUP(C104,'Team Rosters'!$A:$F,3,FALSE),"")</f>
        <v/>
      </c>
      <c r="F104" s="6" t="str">
        <f>_xlfn.IFNA(VLOOKUP(C104,'Team Rosters'!$A:$F,4,FALSE),"")</f>
        <v/>
      </c>
      <c r="G104" s="6" t="str">
        <f>_xlfn.IFNA(VLOOKUP(C104,'Team Rosters'!$A:$F,5,FALSE),"")</f>
        <v/>
      </c>
      <c r="H104" s="6" t="str">
        <f>_xlfn.IFNA(VLOOKUP(C104,'Team Rosters'!$A:$F,6,FALSE),"")</f>
        <v/>
      </c>
      <c r="I104" s="6" t="str">
        <f>IF(H104="","",IF(COUNTIF($H$2:H104,H104)&lt;8,"Varsity",IF(AND(COUNTIF($H$2:H104,H104)&gt;7,COUNTIF($H$2:H104,H104)&lt;15),"JV","")))</f>
        <v/>
      </c>
      <c r="J104" s="6" t="str">
        <f>IF(I104="Varsity",COUNTIF($I$2:I104,"Varsity"),IF(I104="JV",COUNTIF($I$2:I104,"JV"),""))</f>
        <v/>
      </c>
      <c r="K104" s="6" t="str">
        <f>IF(COUNTIF($H$2:H104,H104)&lt;6,J104,"")</f>
        <v/>
      </c>
      <c r="L104" s="6" t="str">
        <f>IF(AND(COUNTIF($H$2:H104,H104)&gt;7,COUNTIF($H$2:H104,H104)&lt;13),J104,"")</f>
        <v/>
      </c>
    </row>
    <row r="105" spans="1:12" x14ac:dyDescent="0.25">
      <c r="A105" s="7">
        <v>104</v>
      </c>
      <c r="B105" s="4"/>
      <c r="C105" s="4"/>
      <c r="D105" s="6" t="str">
        <f>_xlfn.IFNA(VLOOKUP(C105,'Team Rosters'!$A:$F,2,FALSE),"")</f>
        <v/>
      </c>
      <c r="E105" s="6" t="str">
        <f>_xlfn.IFNA(VLOOKUP(C105,'Team Rosters'!$A:$F,3,FALSE),"")</f>
        <v/>
      </c>
      <c r="F105" s="6" t="str">
        <f>_xlfn.IFNA(VLOOKUP(C105,'Team Rosters'!$A:$F,4,FALSE),"")</f>
        <v/>
      </c>
      <c r="G105" s="6" t="str">
        <f>_xlfn.IFNA(VLOOKUP(C105,'Team Rosters'!$A:$F,5,FALSE),"")</f>
        <v/>
      </c>
      <c r="H105" s="6" t="str">
        <f>_xlfn.IFNA(VLOOKUP(C105,'Team Rosters'!$A:$F,6,FALSE),"")</f>
        <v/>
      </c>
      <c r="I105" s="6" t="str">
        <f>IF(H105="","",IF(COUNTIF($H$2:H105,H105)&lt;8,"Varsity",IF(AND(COUNTIF($H$2:H105,H105)&gt;7,COUNTIF($H$2:H105,H105)&lt;15),"JV","")))</f>
        <v/>
      </c>
      <c r="J105" s="6" t="str">
        <f>IF(I105="Varsity",COUNTIF($I$2:I105,"Varsity"),IF(I105="JV",COUNTIF($I$2:I105,"JV"),""))</f>
        <v/>
      </c>
      <c r="K105" s="6" t="str">
        <f>IF(COUNTIF($H$2:H105,H105)&lt;6,J105,"")</f>
        <v/>
      </c>
      <c r="L105" s="6" t="str">
        <f>IF(AND(COUNTIF($H$2:H105,H105)&gt;7,COUNTIF($H$2:H105,H105)&lt;13),J105,"")</f>
        <v/>
      </c>
    </row>
    <row r="106" spans="1:12" x14ac:dyDescent="0.25">
      <c r="A106" s="7">
        <v>105</v>
      </c>
      <c r="B106" s="4"/>
      <c r="C106" s="4"/>
      <c r="D106" s="6" t="str">
        <f>_xlfn.IFNA(VLOOKUP(C106,'Team Rosters'!$A:$F,2,FALSE),"")</f>
        <v/>
      </c>
      <c r="E106" s="6" t="str">
        <f>_xlfn.IFNA(VLOOKUP(C106,'Team Rosters'!$A:$F,3,FALSE),"")</f>
        <v/>
      </c>
      <c r="F106" s="6" t="str">
        <f>_xlfn.IFNA(VLOOKUP(C106,'Team Rosters'!$A:$F,4,FALSE),"")</f>
        <v/>
      </c>
      <c r="G106" s="6" t="str">
        <f>_xlfn.IFNA(VLOOKUP(C106,'Team Rosters'!$A:$F,5,FALSE),"")</f>
        <v/>
      </c>
      <c r="H106" s="6" t="str">
        <f>_xlfn.IFNA(VLOOKUP(C106,'Team Rosters'!$A:$F,6,FALSE),"")</f>
        <v/>
      </c>
      <c r="I106" s="6" t="str">
        <f>IF(H106="","",IF(COUNTIF($H$2:H106,H106)&lt;8,"Varsity",IF(AND(COUNTIF($H$2:H106,H106)&gt;7,COUNTIF($H$2:H106,H106)&lt;15),"JV","")))</f>
        <v/>
      </c>
      <c r="J106" s="6" t="str">
        <f>IF(I106="Varsity",COUNTIF($I$2:I106,"Varsity"),IF(I106="JV",COUNTIF($I$2:I106,"JV"),""))</f>
        <v/>
      </c>
      <c r="K106" s="6" t="str">
        <f>IF(COUNTIF($H$2:H106,H106)&lt;6,J106,"")</f>
        <v/>
      </c>
      <c r="L106" s="6" t="str">
        <f>IF(AND(COUNTIF($H$2:H106,H106)&gt;7,COUNTIF($H$2:H106,H106)&lt;13),J106,"")</f>
        <v/>
      </c>
    </row>
    <row r="107" spans="1:12" x14ac:dyDescent="0.25">
      <c r="A107" s="7">
        <v>106</v>
      </c>
      <c r="B107" s="4"/>
      <c r="C107" s="4"/>
      <c r="D107" s="6" t="str">
        <f>_xlfn.IFNA(VLOOKUP(C107,'Team Rosters'!$A:$F,2,FALSE),"")</f>
        <v/>
      </c>
      <c r="E107" s="6" t="str">
        <f>_xlfn.IFNA(VLOOKUP(C107,'Team Rosters'!$A:$F,3,FALSE),"")</f>
        <v/>
      </c>
      <c r="F107" s="6" t="str">
        <f>_xlfn.IFNA(VLOOKUP(C107,'Team Rosters'!$A:$F,4,FALSE),"")</f>
        <v/>
      </c>
      <c r="G107" s="6" t="str">
        <f>_xlfn.IFNA(VLOOKUP(C107,'Team Rosters'!$A:$F,5,FALSE),"")</f>
        <v/>
      </c>
      <c r="H107" s="6" t="str">
        <f>_xlfn.IFNA(VLOOKUP(C107,'Team Rosters'!$A:$F,6,FALSE),"")</f>
        <v/>
      </c>
      <c r="I107" s="6" t="str">
        <f>IF(H107="","",IF(COUNTIF($H$2:H107,H107)&lt;8,"Varsity",IF(AND(COUNTIF($H$2:H107,H107)&gt;7,COUNTIF($H$2:H107,H107)&lt;15),"JV","")))</f>
        <v/>
      </c>
      <c r="J107" s="6" t="str">
        <f>IF(I107="Varsity",COUNTIF($I$2:I107,"Varsity"),IF(I107="JV",COUNTIF($I$2:I107,"JV"),""))</f>
        <v/>
      </c>
      <c r="K107" s="6" t="str">
        <f>IF(COUNTIF($H$2:H107,H107)&lt;6,J107,"")</f>
        <v/>
      </c>
      <c r="L107" s="6" t="str">
        <f>IF(AND(COUNTIF($H$2:H107,H107)&gt;7,COUNTIF($H$2:H107,H107)&lt;13),J107,"")</f>
        <v/>
      </c>
    </row>
    <row r="108" spans="1:12" x14ac:dyDescent="0.25">
      <c r="A108" s="7">
        <v>107</v>
      </c>
      <c r="B108" s="4"/>
      <c r="C108" s="4"/>
      <c r="D108" s="6" t="str">
        <f>_xlfn.IFNA(VLOOKUP(C108,'Team Rosters'!$A:$F,2,FALSE),"")</f>
        <v/>
      </c>
      <c r="E108" s="6" t="str">
        <f>_xlfn.IFNA(VLOOKUP(C108,'Team Rosters'!$A:$F,3,FALSE),"")</f>
        <v/>
      </c>
      <c r="F108" s="6" t="str">
        <f>_xlfn.IFNA(VLOOKUP(C108,'Team Rosters'!$A:$F,4,FALSE),"")</f>
        <v/>
      </c>
      <c r="G108" s="6" t="str">
        <f>_xlfn.IFNA(VLOOKUP(C108,'Team Rosters'!$A:$F,5,FALSE),"")</f>
        <v/>
      </c>
      <c r="H108" s="6" t="str">
        <f>_xlfn.IFNA(VLOOKUP(C108,'Team Rosters'!$A:$F,6,FALSE),"")</f>
        <v/>
      </c>
      <c r="I108" s="6" t="str">
        <f>IF(H108="","",IF(COUNTIF($H$2:H108,H108)&lt;8,"Varsity",IF(AND(COUNTIF($H$2:H108,H108)&gt;7,COUNTIF($H$2:H108,H108)&lt;15),"JV","")))</f>
        <v/>
      </c>
      <c r="J108" s="6" t="str">
        <f>IF(I108="Varsity",COUNTIF($I$2:I108,"Varsity"),IF(I108="JV",COUNTIF($I$2:I108,"JV"),""))</f>
        <v/>
      </c>
      <c r="K108" s="6" t="str">
        <f>IF(COUNTIF($H$2:H108,H108)&lt;6,J108,"")</f>
        <v/>
      </c>
      <c r="L108" s="6" t="str">
        <f>IF(AND(COUNTIF($H$2:H108,H108)&gt;7,COUNTIF($H$2:H108,H108)&lt;13),J108,"")</f>
        <v/>
      </c>
    </row>
    <row r="109" spans="1:12" x14ac:dyDescent="0.25">
      <c r="A109" s="7">
        <v>108</v>
      </c>
      <c r="B109" s="4"/>
      <c r="C109" s="4"/>
      <c r="D109" s="6" t="str">
        <f>_xlfn.IFNA(VLOOKUP(C109,'Team Rosters'!$A:$F,2,FALSE),"")</f>
        <v/>
      </c>
      <c r="E109" s="6" t="str">
        <f>_xlfn.IFNA(VLOOKUP(C109,'Team Rosters'!$A:$F,3,FALSE),"")</f>
        <v/>
      </c>
      <c r="F109" s="6" t="str">
        <f>_xlfn.IFNA(VLOOKUP(C109,'Team Rosters'!$A:$F,4,FALSE),"")</f>
        <v/>
      </c>
      <c r="G109" s="6" t="str">
        <f>_xlfn.IFNA(VLOOKUP(C109,'Team Rosters'!$A:$F,5,FALSE),"")</f>
        <v/>
      </c>
      <c r="H109" s="6" t="str">
        <f>_xlfn.IFNA(VLOOKUP(C109,'Team Rosters'!$A:$F,6,FALSE),"")</f>
        <v/>
      </c>
      <c r="I109" s="6" t="str">
        <f>IF(H109="","",IF(COUNTIF($H$2:H109,H109)&lt;8,"Varsity",IF(AND(COUNTIF($H$2:H109,H109)&gt;7,COUNTIF($H$2:H109,H109)&lt;15),"JV","")))</f>
        <v/>
      </c>
      <c r="J109" s="6" t="str">
        <f>IF(I109="Varsity",COUNTIF($I$2:I109,"Varsity"),IF(I109="JV",COUNTIF($I$2:I109,"JV"),""))</f>
        <v/>
      </c>
      <c r="K109" s="6" t="str">
        <f>IF(COUNTIF($H$2:H109,H109)&lt;6,J109,"")</f>
        <v/>
      </c>
      <c r="L109" s="6" t="str">
        <f>IF(AND(COUNTIF($H$2:H109,H109)&gt;7,COUNTIF($H$2:H109,H109)&lt;13),J109,"")</f>
        <v/>
      </c>
    </row>
    <row r="110" spans="1:12" x14ac:dyDescent="0.25">
      <c r="A110" s="7">
        <v>109</v>
      </c>
      <c r="B110" s="4"/>
      <c r="C110" s="4"/>
      <c r="D110" s="6" t="str">
        <f>_xlfn.IFNA(VLOOKUP(C110,'Team Rosters'!$A:$F,2,FALSE),"")</f>
        <v/>
      </c>
      <c r="E110" s="6" t="str">
        <f>_xlfn.IFNA(VLOOKUP(C110,'Team Rosters'!$A:$F,3,FALSE),"")</f>
        <v/>
      </c>
      <c r="F110" s="6" t="str">
        <f>_xlfn.IFNA(VLOOKUP(C110,'Team Rosters'!$A:$F,4,FALSE),"")</f>
        <v/>
      </c>
      <c r="G110" s="6" t="str">
        <f>_xlfn.IFNA(VLOOKUP(C110,'Team Rosters'!$A:$F,5,FALSE),"")</f>
        <v/>
      </c>
      <c r="H110" s="6" t="str">
        <f>_xlfn.IFNA(VLOOKUP(C110,'Team Rosters'!$A:$F,6,FALSE),"")</f>
        <v/>
      </c>
      <c r="I110" s="6" t="str">
        <f>IF(H110="","",IF(COUNTIF($H$2:H110,H110)&lt;8,"Varsity",IF(AND(COUNTIF($H$2:H110,H110)&gt;7,COUNTIF($H$2:H110,H110)&lt;15),"JV","")))</f>
        <v/>
      </c>
      <c r="J110" s="6" t="str">
        <f>IF(I110="Varsity",COUNTIF($I$2:I110,"Varsity"),IF(I110="JV",COUNTIF($I$2:I110,"JV"),""))</f>
        <v/>
      </c>
      <c r="K110" s="6" t="str">
        <f>IF(COUNTIF($H$2:H110,H110)&lt;6,J110,"")</f>
        <v/>
      </c>
      <c r="L110" s="6" t="str">
        <f>IF(AND(COUNTIF($H$2:H110,H110)&gt;7,COUNTIF($H$2:H110,H110)&lt;13),J110,"")</f>
        <v/>
      </c>
    </row>
    <row r="111" spans="1:12" x14ac:dyDescent="0.25">
      <c r="A111" s="7">
        <v>110</v>
      </c>
      <c r="B111" s="4"/>
      <c r="C111" s="4"/>
      <c r="D111" s="6" t="str">
        <f>_xlfn.IFNA(VLOOKUP(C111,'Team Rosters'!$A:$F,2,FALSE),"")</f>
        <v/>
      </c>
      <c r="E111" s="6" t="str">
        <f>_xlfn.IFNA(VLOOKUP(C111,'Team Rosters'!$A:$F,3,FALSE),"")</f>
        <v/>
      </c>
      <c r="F111" s="6" t="str">
        <f>_xlfn.IFNA(VLOOKUP(C111,'Team Rosters'!$A:$F,4,FALSE),"")</f>
        <v/>
      </c>
      <c r="G111" s="6" t="str">
        <f>_xlfn.IFNA(VLOOKUP(C111,'Team Rosters'!$A:$F,5,FALSE),"")</f>
        <v/>
      </c>
      <c r="H111" s="6" t="str">
        <f>_xlfn.IFNA(VLOOKUP(C111,'Team Rosters'!$A:$F,6,FALSE),"")</f>
        <v/>
      </c>
      <c r="I111" s="6" t="str">
        <f>IF(H111="","",IF(COUNTIF($H$2:H111,H111)&lt;8,"Varsity",IF(AND(COUNTIF($H$2:H111,H111)&gt;7,COUNTIF($H$2:H111,H111)&lt;15),"JV","")))</f>
        <v/>
      </c>
      <c r="J111" s="6" t="str">
        <f>IF(I111="Varsity",COUNTIF($I$2:I111,"Varsity"),IF(I111="JV",COUNTIF($I$2:I111,"JV"),""))</f>
        <v/>
      </c>
      <c r="K111" s="6" t="str">
        <f>IF(COUNTIF($H$2:H111,H111)&lt;6,J111,"")</f>
        <v/>
      </c>
      <c r="L111" s="6" t="str">
        <f>IF(AND(COUNTIF($H$2:H111,H111)&gt;7,COUNTIF($H$2:H111,H111)&lt;13),J111,"")</f>
        <v/>
      </c>
    </row>
    <row r="112" spans="1:12" x14ac:dyDescent="0.25">
      <c r="A112" s="7">
        <v>111</v>
      </c>
      <c r="B112" s="4"/>
      <c r="C112" s="4"/>
      <c r="D112" s="6" t="str">
        <f>_xlfn.IFNA(VLOOKUP(C112,'Team Rosters'!$A:$F,2,FALSE),"")</f>
        <v/>
      </c>
      <c r="E112" s="6" t="str">
        <f>_xlfn.IFNA(VLOOKUP(C112,'Team Rosters'!$A:$F,3,FALSE),"")</f>
        <v/>
      </c>
      <c r="F112" s="6" t="str">
        <f>_xlfn.IFNA(VLOOKUP(C112,'Team Rosters'!$A:$F,4,FALSE),"")</f>
        <v/>
      </c>
      <c r="G112" s="6" t="str">
        <f>_xlfn.IFNA(VLOOKUP(C112,'Team Rosters'!$A:$F,5,FALSE),"")</f>
        <v/>
      </c>
      <c r="H112" s="6" t="str">
        <f>_xlfn.IFNA(VLOOKUP(C112,'Team Rosters'!$A:$F,6,FALSE),"")</f>
        <v/>
      </c>
      <c r="I112" s="6" t="str">
        <f>IF(H112="","",IF(COUNTIF($H$2:H112,H112)&lt;8,"Varsity",IF(AND(COUNTIF($H$2:H112,H112)&gt;7,COUNTIF($H$2:H112,H112)&lt;15),"JV","")))</f>
        <v/>
      </c>
      <c r="J112" s="6" t="str">
        <f>IF(I112="Varsity",COUNTIF($I$2:I112,"Varsity"),IF(I112="JV",COUNTIF($I$2:I112,"JV"),""))</f>
        <v/>
      </c>
      <c r="K112" s="6" t="str">
        <f>IF(COUNTIF($H$2:H112,H112)&lt;6,J112,"")</f>
        <v/>
      </c>
      <c r="L112" s="6" t="str">
        <f>IF(AND(COUNTIF($H$2:H112,H112)&gt;7,COUNTIF($H$2:H112,H112)&lt;13),J112,"")</f>
        <v/>
      </c>
    </row>
    <row r="113" spans="1:12" x14ac:dyDescent="0.25">
      <c r="A113" s="7">
        <v>112</v>
      </c>
      <c r="B113" s="4"/>
      <c r="C113" s="4"/>
      <c r="D113" s="6" t="str">
        <f>_xlfn.IFNA(VLOOKUP(C113,'Team Rosters'!$A:$F,2,FALSE),"")</f>
        <v/>
      </c>
      <c r="E113" s="6" t="str">
        <f>_xlfn.IFNA(VLOOKUP(C113,'Team Rosters'!$A:$F,3,FALSE),"")</f>
        <v/>
      </c>
      <c r="F113" s="6" t="str">
        <f>_xlfn.IFNA(VLOOKUP(C113,'Team Rosters'!$A:$F,4,FALSE),"")</f>
        <v/>
      </c>
      <c r="G113" s="6" t="str">
        <f>_xlfn.IFNA(VLOOKUP(C113,'Team Rosters'!$A:$F,5,FALSE),"")</f>
        <v/>
      </c>
      <c r="H113" s="6" t="str">
        <f>_xlfn.IFNA(VLOOKUP(C113,'Team Rosters'!$A:$F,6,FALSE),"")</f>
        <v/>
      </c>
      <c r="I113" s="6" t="str">
        <f>IF(H113="","",IF(COUNTIF($H$2:H113,H113)&lt;8,"Varsity",IF(AND(COUNTIF($H$2:H113,H113)&gt;7,COUNTIF($H$2:H113,H113)&lt;15),"JV","")))</f>
        <v/>
      </c>
      <c r="J113" s="6" t="str">
        <f>IF(I113="Varsity",COUNTIF($I$2:I113,"Varsity"),IF(I113="JV",COUNTIF($I$2:I113,"JV"),""))</f>
        <v/>
      </c>
      <c r="K113" s="6" t="str">
        <f>IF(COUNTIF($H$2:H113,H113)&lt;6,J113,"")</f>
        <v/>
      </c>
      <c r="L113" s="6" t="str">
        <f>IF(AND(COUNTIF($H$2:H113,H113)&gt;7,COUNTIF($H$2:H113,H113)&lt;13),J113,"")</f>
        <v/>
      </c>
    </row>
    <row r="114" spans="1:12" x14ac:dyDescent="0.25">
      <c r="A114" s="7">
        <v>113</v>
      </c>
      <c r="B114" s="4"/>
      <c r="C114" s="4"/>
      <c r="D114" s="6" t="str">
        <f>_xlfn.IFNA(VLOOKUP(C114,'Team Rosters'!$A:$F,2,FALSE),"")</f>
        <v/>
      </c>
      <c r="E114" s="6" t="str">
        <f>_xlfn.IFNA(VLOOKUP(C114,'Team Rosters'!$A:$F,3,FALSE),"")</f>
        <v/>
      </c>
      <c r="F114" s="6" t="str">
        <f>_xlfn.IFNA(VLOOKUP(C114,'Team Rosters'!$A:$F,4,FALSE),"")</f>
        <v/>
      </c>
      <c r="G114" s="6" t="str">
        <f>_xlfn.IFNA(VLOOKUP(C114,'Team Rosters'!$A:$F,5,FALSE),"")</f>
        <v/>
      </c>
      <c r="H114" s="6" t="str">
        <f>_xlfn.IFNA(VLOOKUP(C114,'Team Rosters'!$A:$F,6,FALSE),"")</f>
        <v/>
      </c>
      <c r="I114" s="6" t="str">
        <f>IF(H114="","",IF(COUNTIF($H$2:H114,H114)&lt;8,"Varsity",IF(AND(COUNTIF($H$2:H114,H114)&gt;7,COUNTIF($H$2:H114,H114)&lt;15),"JV","")))</f>
        <v/>
      </c>
      <c r="J114" s="6" t="str">
        <f>IF(I114="Varsity",COUNTIF($I$2:I114,"Varsity"),IF(I114="JV",COUNTIF($I$2:I114,"JV"),""))</f>
        <v/>
      </c>
      <c r="K114" s="6" t="str">
        <f>IF(COUNTIF($H$2:H114,H114)&lt;6,J114,"")</f>
        <v/>
      </c>
      <c r="L114" s="6" t="str">
        <f>IF(AND(COUNTIF($H$2:H114,H114)&gt;7,COUNTIF($H$2:H114,H114)&lt;13),J114,"")</f>
        <v/>
      </c>
    </row>
    <row r="115" spans="1:12" x14ac:dyDescent="0.25">
      <c r="A115" s="7">
        <v>114</v>
      </c>
      <c r="B115" s="4"/>
      <c r="C115" s="4"/>
      <c r="D115" s="6" t="str">
        <f>_xlfn.IFNA(VLOOKUP(C115,'Team Rosters'!$A:$F,2,FALSE),"")</f>
        <v/>
      </c>
      <c r="E115" s="6" t="str">
        <f>_xlfn.IFNA(VLOOKUP(C115,'Team Rosters'!$A:$F,3,FALSE),"")</f>
        <v/>
      </c>
      <c r="F115" s="6" t="str">
        <f>_xlfn.IFNA(VLOOKUP(C115,'Team Rosters'!$A:$F,4,FALSE),"")</f>
        <v/>
      </c>
      <c r="G115" s="6" t="str">
        <f>_xlfn.IFNA(VLOOKUP(C115,'Team Rosters'!$A:$F,5,FALSE),"")</f>
        <v/>
      </c>
      <c r="H115" s="6" t="str">
        <f>_xlfn.IFNA(VLOOKUP(C115,'Team Rosters'!$A:$F,6,FALSE),"")</f>
        <v/>
      </c>
      <c r="I115" s="6" t="str">
        <f>IF(H115="","",IF(COUNTIF($H$2:H115,H115)&lt;8,"Varsity",IF(AND(COUNTIF($H$2:H115,H115)&gt;7,COUNTIF($H$2:H115,H115)&lt;15),"JV","")))</f>
        <v/>
      </c>
      <c r="J115" s="6" t="str">
        <f>IF(I115="Varsity",COUNTIF($I$2:I115,"Varsity"),IF(I115="JV",COUNTIF($I$2:I115,"JV"),""))</f>
        <v/>
      </c>
      <c r="K115" s="6" t="str">
        <f>IF(COUNTIF($H$2:H115,H115)&lt;6,J115,"")</f>
        <v/>
      </c>
      <c r="L115" s="6" t="str">
        <f>IF(AND(COUNTIF($H$2:H115,H115)&gt;7,COUNTIF($H$2:H115,H115)&lt;13),J115,"")</f>
        <v/>
      </c>
    </row>
    <row r="116" spans="1:12" x14ac:dyDescent="0.25">
      <c r="A116" s="7">
        <v>115</v>
      </c>
      <c r="B116" s="4"/>
      <c r="C116" s="4"/>
      <c r="D116" s="6" t="str">
        <f>_xlfn.IFNA(VLOOKUP(C116,'Team Rosters'!$A:$F,2,FALSE),"")</f>
        <v/>
      </c>
      <c r="E116" s="6" t="str">
        <f>_xlfn.IFNA(VLOOKUP(C116,'Team Rosters'!$A:$F,3,FALSE),"")</f>
        <v/>
      </c>
      <c r="F116" s="6" t="str">
        <f>_xlfn.IFNA(VLOOKUP(C116,'Team Rosters'!$A:$F,4,FALSE),"")</f>
        <v/>
      </c>
      <c r="G116" s="6" t="str">
        <f>_xlfn.IFNA(VLOOKUP(C116,'Team Rosters'!$A:$F,5,FALSE),"")</f>
        <v/>
      </c>
      <c r="H116" s="6" t="str">
        <f>_xlfn.IFNA(VLOOKUP(C116,'Team Rosters'!$A:$F,6,FALSE),"")</f>
        <v/>
      </c>
      <c r="I116" s="6" t="str">
        <f>IF(H116="","",IF(COUNTIF($H$2:H116,H116)&lt;8,"Varsity",IF(AND(COUNTIF($H$2:H116,H116)&gt;7,COUNTIF($H$2:H116,H116)&lt;15),"JV","")))</f>
        <v/>
      </c>
      <c r="J116" s="6" t="str">
        <f>IF(I116="Varsity",COUNTIF($I$2:I116,"Varsity"),IF(I116="JV",COUNTIF($I$2:I116,"JV"),""))</f>
        <v/>
      </c>
      <c r="K116" s="6" t="str">
        <f>IF(COUNTIF($H$2:H116,H116)&lt;6,J116,"")</f>
        <v/>
      </c>
      <c r="L116" s="6" t="str">
        <f>IF(AND(COUNTIF($H$2:H116,H116)&gt;7,COUNTIF($H$2:H116,H116)&lt;13),J116,"")</f>
        <v/>
      </c>
    </row>
    <row r="117" spans="1:12" x14ac:dyDescent="0.25">
      <c r="A117" s="7">
        <v>116</v>
      </c>
      <c r="B117" s="4"/>
      <c r="C117" s="4"/>
      <c r="D117" s="6" t="str">
        <f>_xlfn.IFNA(VLOOKUP(C117,'Team Rosters'!$A:$F,2,FALSE),"")</f>
        <v/>
      </c>
      <c r="E117" s="6" t="str">
        <f>_xlfn.IFNA(VLOOKUP(C117,'Team Rosters'!$A:$F,3,FALSE),"")</f>
        <v/>
      </c>
      <c r="F117" s="6" t="str">
        <f>_xlfn.IFNA(VLOOKUP(C117,'Team Rosters'!$A:$F,4,FALSE),"")</f>
        <v/>
      </c>
      <c r="G117" s="6" t="str">
        <f>_xlfn.IFNA(VLOOKUP(C117,'Team Rosters'!$A:$F,5,FALSE),"")</f>
        <v/>
      </c>
      <c r="H117" s="6" t="str">
        <f>_xlfn.IFNA(VLOOKUP(C117,'Team Rosters'!$A:$F,6,FALSE),"")</f>
        <v/>
      </c>
      <c r="I117" s="6" t="str">
        <f>IF(H117="","",IF(COUNTIF($H$2:H117,H117)&lt;8,"Varsity",IF(AND(COUNTIF($H$2:H117,H117)&gt;7,COUNTIF($H$2:H117,H117)&lt;15),"JV","")))</f>
        <v/>
      </c>
      <c r="J117" s="6" t="str">
        <f>IF(I117="Varsity",COUNTIF($I$2:I117,"Varsity"),IF(I117="JV",COUNTIF($I$2:I117,"JV"),""))</f>
        <v/>
      </c>
      <c r="K117" s="6" t="str">
        <f>IF(COUNTIF($H$2:H117,H117)&lt;6,J117,"")</f>
        <v/>
      </c>
      <c r="L117" s="6" t="str">
        <f>IF(AND(COUNTIF($H$2:H117,H117)&gt;7,COUNTIF($H$2:H117,H117)&lt;13),J117,"")</f>
        <v/>
      </c>
    </row>
    <row r="118" spans="1:12" x14ac:dyDescent="0.25">
      <c r="A118" s="7">
        <v>117</v>
      </c>
      <c r="B118" s="4"/>
      <c r="C118" s="4"/>
      <c r="D118" s="6" t="str">
        <f>_xlfn.IFNA(VLOOKUP(C118,'Team Rosters'!$A:$F,2,FALSE),"")</f>
        <v/>
      </c>
      <c r="E118" s="6" t="str">
        <f>_xlfn.IFNA(VLOOKUP(C118,'Team Rosters'!$A:$F,3,FALSE),"")</f>
        <v/>
      </c>
      <c r="F118" s="6" t="str">
        <f>_xlfn.IFNA(VLOOKUP(C118,'Team Rosters'!$A:$F,4,FALSE),"")</f>
        <v/>
      </c>
      <c r="G118" s="6" t="str">
        <f>_xlfn.IFNA(VLOOKUP(C118,'Team Rosters'!$A:$F,5,FALSE),"")</f>
        <v/>
      </c>
      <c r="H118" s="6" t="str">
        <f>_xlfn.IFNA(VLOOKUP(C118,'Team Rosters'!$A:$F,6,FALSE),"")</f>
        <v/>
      </c>
      <c r="I118" s="6" t="str">
        <f>IF(H118="","",IF(COUNTIF($H$2:H118,H118)&lt;8,"Varsity",IF(AND(COUNTIF($H$2:H118,H118)&gt;7,COUNTIF($H$2:H118,H118)&lt;15),"JV","")))</f>
        <v/>
      </c>
      <c r="J118" s="6" t="str">
        <f>IF(I118="Varsity",COUNTIF($I$2:I118,"Varsity"),IF(I118="JV",COUNTIF($I$2:I118,"JV"),""))</f>
        <v/>
      </c>
      <c r="K118" s="6" t="str">
        <f>IF(COUNTIF($H$2:H118,H118)&lt;6,J118,"")</f>
        <v/>
      </c>
      <c r="L118" s="6" t="str">
        <f>IF(AND(COUNTIF($H$2:H118,H118)&gt;7,COUNTIF($H$2:H118,H118)&lt;13),J118,"")</f>
        <v/>
      </c>
    </row>
    <row r="119" spans="1:12" x14ac:dyDescent="0.25">
      <c r="A119" s="7">
        <v>118</v>
      </c>
      <c r="B119" s="4"/>
      <c r="C119" s="4"/>
      <c r="D119" s="6" t="str">
        <f>_xlfn.IFNA(VLOOKUP(C119,'Team Rosters'!$A:$F,2,FALSE),"")</f>
        <v/>
      </c>
      <c r="E119" s="6" t="str">
        <f>_xlfn.IFNA(VLOOKUP(C119,'Team Rosters'!$A:$F,3,FALSE),"")</f>
        <v/>
      </c>
      <c r="F119" s="6" t="str">
        <f>_xlfn.IFNA(VLOOKUP(C119,'Team Rosters'!$A:$F,4,FALSE),"")</f>
        <v/>
      </c>
      <c r="G119" s="6" t="str">
        <f>_xlfn.IFNA(VLOOKUP(C119,'Team Rosters'!$A:$F,5,FALSE),"")</f>
        <v/>
      </c>
      <c r="H119" s="6" t="str">
        <f>_xlfn.IFNA(VLOOKUP(C119,'Team Rosters'!$A:$F,6,FALSE),"")</f>
        <v/>
      </c>
      <c r="I119" s="6" t="str">
        <f>IF(H119="","",IF(COUNTIF($H$2:H119,H119)&lt;8,"Varsity",IF(AND(COUNTIF($H$2:H119,H119)&gt;7,COUNTIF($H$2:H119,H119)&lt;15),"JV","")))</f>
        <v/>
      </c>
      <c r="J119" s="6" t="str">
        <f>IF(I119="Varsity",COUNTIF($I$2:I119,"Varsity"),IF(I119="JV",COUNTIF($I$2:I119,"JV"),""))</f>
        <v/>
      </c>
      <c r="K119" s="6" t="str">
        <f>IF(COUNTIF($H$2:H119,H119)&lt;6,J119,"")</f>
        <v/>
      </c>
      <c r="L119" s="6" t="str">
        <f>IF(AND(COUNTIF($H$2:H119,H119)&gt;7,COUNTIF($H$2:H119,H119)&lt;13),J119,"")</f>
        <v/>
      </c>
    </row>
    <row r="120" spans="1:12" x14ac:dyDescent="0.25">
      <c r="A120" s="7">
        <v>119</v>
      </c>
      <c r="B120" s="4"/>
      <c r="C120" s="4"/>
      <c r="D120" s="6" t="str">
        <f>_xlfn.IFNA(VLOOKUP(C120,'Team Rosters'!$A:$F,2,FALSE),"")</f>
        <v/>
      </c>
      <c r="E120" s="6" t="str">
        <f>_xlfn.IFNA(VLOOKUP(C120,'Team Rosters'!$A:$F,3,FALSE),"")</f>
        <v/>
      </c>
      <c r="F120" s="6" t="str">
        <f>_xlfn.IFNA(VLOOKUP(C120,'Team Rosters'!$A:$F,4,FALSE),"")</f>
        <v/>
      </c>
      <c r="G120" s="6" t="str">
        <f>_xlfn.IFNA(VLOOKUP(C120,'Team Rosters'!$A:$F,5,FALSE),"")</f>
        <v/>
      </c>
      <c r="H120" s="6" t="str">
        <f>_xlfn.IFNA(VLOOKUP(C120,'Team Rosters'!$A:$F,6,FALSE),"")</f>
        <v/>
      </c>
      <c r="I120" s="6" t="str">
        <f>IF(H120="","",IF(COUNTIF($H$2:H120,H120)&lt;8,"Varsity",IF(AND(COUNTIF($H$2:H120,H120)&gt;7,COUNTIF($H$2:H120,H120)&lt;15),"JV","")))</f>
        <v/>
      </c>
      <c r="J120" s="6" t="str">
        <f>IF(I120="Varsity",COUNTIF($I$2:I120,"Varsity"),IF(I120="JV",COUNTIF($I$2:I120,"JV"),""))</f>
        <v/>
      </c>
      <c r="K120" s="6" t="str">
        <f>IF(COUNTIF($H$2:H120,H120)&lt;6,J120,"")</f>
        <v/>
      </c>
      <c r="L120" s="6" t="str">
        <f>IF(AND(COUNTIF($H$2:H120,H120)&gt;7,COUNTIF($H$2:H120,H120)&lt;13),J120,"")</f>
        <v/>
      </c>
    </row>
    <row r="121" spans="1:12" x14ac:dyDescent="0.25">
      <c r="A121" s="7">
        <v>120</v>
      </c>
      <c r="B121" s="4"/>
      <c r="C121" s="4"/>
      <c r="D121" s="6" t="str">
        <f>_xlfn.IFNA(VLOOKUP(C121,'Team Rosters'!$A:$F,2,FALSE),"")</f>
        <v/>
      </c>
      <c r="E121" s="6" t="str">
        <f>_xlfn.IFNA(VLOOKUP(C121,'Team Rosters'!$A:$F,3,FALSE),"")</f>
        <v/>
      </c>
      <c r="F121" s="6" t="str">
        <f>_xlfn.IFNA(VLOOKUP(C121,'Team Rosters'!$A:$F,4,FALSE),"")</f>
        <v/>
      </c>
      <c r="G121" s="6" t="str">
        <f>_xlfn.IFNA(VLOOKUP(C121,'Team Rosters'!$A:$F,5,FALSE),"")</f>
        <v/>
      </c>
      <c r="H121" s="6" t="str">
        <f>_xlfn.IFNA(VLOOKUP(C121,'Team Rosters'!$A:$F,6,FALSE),"")</f>
        <v/>
      </c>
      <c r="I121" s="6" t="str">
        <f>IF(H121="","",IF(COUNTIF($H$2:H121,H121)&lt;8,"Varsity",IF(AND(COUNTIF($H$2:H121,H121)&gt;7,COUNTIF($H$2:H121,H121)&lt;15),"JV","")))</f>
        <v/>
      </c>
      <c r="J121" s="6" t="str">
        <f>IF(I121="Varsity",COUNTIF($I$2:I121,"Varsity"),IF(I121="JV",COUNTIF($I$2:I121,"JV"),""))</f>
        <v/>
      </c>
      <c r="K121" s="6" t="str">
        <f>IF(COUNTIF($H$2:H121,H121)&lt;6,J121,"")</f>
        <v/>
      </c>
      <c r="L121" s="6" t="str">
        <f>IF(AND(COUNTIF($H$2:H121,H121)&gt;7,COUNTIF($H$2:H121,H121)&lt;13),J121,"")</f>
        <v/>
      </c>
    </row>
    <row r="122" spans="1:12" x14ac:dyDescent="0.25">
      <c r="A122" s="7">
        <v>121</v>
      </c>
      <c r="B122" s="4"/>
      <c r="C122" s="4"/>
      <c r="D122" s="6" t="str">
        <f>_xlfn.IFNA(VLOOKUP(C122,'Team Rosters'!$A:$F,2,FALSE),"")</f>
        <v/>
      </c>
      <c r="E122" s="6" t="str">
        <f>_xlfn.IFNA(VLOOKUP(C122,'Team Rosters'!$A:$F,3,FALSE),"")</f>
        <v/>
      </c>
      <c r="F122" s="6" t="str">
        <f>_xlfn.IFNA(VLOOKUP(C122,'Team Rosters'!$A:$F,4,FALSE),"")</f>
        <v/>
      </c>
      <c r="G122" s="6" t="str">
        <f>_xlfn.IFNA(VLOOKUP(C122,'Team Rosters'!$A:$F,5,FALSE),"")</f>
        <v/>
      </c>
      <c r="H122" s="6" t="str">
        <f>_xlfn.IFNA(VLOOKUP(C122,'Team Rosters'!$A:$F,6,FALSE),"")</f>
        <v/>
      </c>
      <c r="I122" s="6" t="str">
        <f>IF(H122="","",IF(COUNTIF($H$2:H122,H122)&lt;8,"Varsity",IF(AND(COUNTIF($H$2:H122,H122)&gt;7,COUNTIF($H$2:H122,H122)&lt;15),"JV","")))</f>
        <v/>
      </c>
      <c r="J122" s="6" t="str">
        <f>IF(I122="Varsity",COUNTIF($I$2:I122,"Varsity"),IF(I122="JV",COUNTIF($I$2:I122,"JV"),""))</f>
        <v/>
      </c>
      <c r="K122" s="6" t="str">
        <f>IF(COUNTIF($H$2:H122,H122)&lt;6,J122,"")</f>
        <v/>
      </c>
      <c r="L122" s="6" t="str">
        <f>IF(AND(COUNTIF($H$2:H122,H122)&gt;7,COUNTIF($H$2:H122,H122)&lt;13),J122,"")</f>
        <v/>
      </c>
    </row>
    <row r="123" spans="1:12" x14ac:dyDescent="0.25">
      <c r="A123" s="7">
        <v>122</v>
      </c>
      <c r="B123" s="4"/>
      <c r="C123" s="4"/>
      <c r="D123" s="6" t="str">
        <f>_xlfn.IFNA(VLOOKUP(C123,'Team Rosters'!$A:$F,2,FALSE),"")</f>
        <v/>
      </c>
      <c r="E123" s="6" t="str">
        <f>_xlfn.IFNA(VLOOKUP(C123,'Team Rosters'!$A:$F,3,FALSE),"")</f>
        <v/>
      </c>
      <c r="F123" s="6" t="str">
        <f>_xlfn.IFNA(VLOOKUP(C123,'Team Rosters'!$A:$F,4,FALSE),"")</f>
        <v/>
      </c>
      <c r="G123" s="6" t="str">
        <f>_xlfn.IFNA(VLOOKUP(C123,'Team Rosters'!$A:$F,5,FALSE),"")</f>
        <v/>
      </c>
      <c r="H123" s="6" t="str">
        <f>_xlfn.IFNA(VLOOKUP(C123,'Team Rosters'!$A:$F,6,FALSE),"")</f>
        <v/>
      </c>
      <c r="I123" s="6" t="str">
        <f>IF(H123="","",IF(COUNTIF($H$2:H123,H123)&lt;8,"Varsity",IF(AND(COUNTIF($H$2:H123,H123)&gt;7,COUNTIF($H$2:H123,H123)&lt;15),"JV","")))</f>
        <v/>
      </c>
      <c r="J123" s="6" t="str">
        <f>IF(I123="Varsity",COUNTIF($I$2:I123,"Varsity"),IF(I123="JV",COUNTIF($I$2:I123,"JV"),""))</f>
        <v/>
      </c>
      <c r="K123" s="6" t="str">
        <f>IF(COUNTIF($H$2:H123,H123)&lt;6,J123,"")</f>
        <v/>
      </c>
      <c r="L123" s="6" t="str">
        <f>IF(AND(COUNTIF($H$2:H123,H123)&gt;7,COUNTIF($H$2:H123,H123)&lt;13),J123,"")</f>
        <v/>
      </c>
    </row>
    <row r="124" spans="1:12" x14ac:dyDescent="0.25">
      <c r="A124" s="7">
        <v>123</v>
      </c>
      <c r="B124" s="4"/>
      <c r="C124" s="4"/>
      <c r="D124" s="6" t="str">
        <f>_xlfn.IFNA(VLOOKUP(C124,'Team Rosters'!$A:$F,2,FALSE),"")</f>
        <v/>
      </c>
      <c r="E124" s="6" t="str">
        <f>_xlfn.IFNA(VLOOKUP(C124,'Team Rosters'!$A:$F,3,FALSE),"")</f>
        <v/>
      </c>
      <c r="F124" s="6" t="str">
        <f>_xlfn.IFNA(VLOOKUP(C124,'Team Rosters'!$A:$F,4,FALSE),"")</f>
        <v/>
      </c>
      <c r="G124" s="6" t="str">
        <f>_xlfn.IFNA(VLOOKUP(C124,'Team Rosters'!$A:$F,5,FALSE),"")</f>
        <v/>
      </c>
      <c r="H124" s="6" t="str">
        <f>_xlfn.IFNA(VLOOKUP(C124,'Team Rosters'!$A:$F,6,FALSE),"")</f>
        <v/>
      </c>
      <c r="I124" s="6" t="str">
        <f>IF(H124="","",IF(COUNTIF($H$2:H124,H124)&lt;8,"Varsity",IF(AND(COUNTIF($H$2:H124,H124)&gt;7,COUNTIF($H$2:H124,H124)&lt;15),"JV","")))</f>
        <v/>
      </c>
      <c r="J124" s="6" t="str">
        <f>IF(I124="Varsity",COUNTIF($I$2:I124,"Varsity"),IF(I124="JV",COUNTIF($I$2:I124,"JV"),""))</f>
        <v/>
      </c>
      <c r="K124" s="6" t="str">
        <f>IF(COUNTIF($H$2:H124,H124)&lt;6,J124,"")</f>
        <v/>
      </c>
      <c r="L124" s="6" t="str">
        <f>IF(AND(COUNTIF($H$2:H124,H124)&gt;7,COUNTIF($H$2:H124,H124)&lt;13),J124,"")</f>
        <v/>
      </c>
    </row>
    <row r="125" spans="1:12" x14ac:dyDescent="0.25">
      <c r="A125" s="7">
        <v>124</v>
      </c>
      <c r="B125" s="4"/>
      <c r="C125" s="4"/>
      <c r="D125" s="6" t="str">
        <f>_xlfn.IFNA(VLOOKUP(C125,'Team Rosters'!$A:$F,2,FALSE),"")</f>
        <v/>
      </c>
      <c r="E125" s="6" t="str">
        <f>_xlfn.IFNA(VLOOKUP(C125,'Team Rosters'!$A:$F,3,FALSE),"")</f>
        <v/>
      </c>
      <c r="F125" s="6" t="str">
        <f>_xlfn.IFNA(VLOOKUP(C125,'Team Rosters'!$A:$F,4,FALSE),"")</f>
        <v/>
      </c>
      <c r="G125" s="6" t="str">
        <f>_xlfn.IFNA(VLOOKUP(C125,'Team Rosters'!$A:$F,5,FALSE),"")</f>
        <v/>
      </c>
      <c r="H125" s="6" t="str">
        <f>_xlfn.IFNA(VLOOKUP(C125,'Team Rosters'!$A:$F,6,FALSE),"")</f>
        <v/>
      </c>
      <c r="I125" s="6" t="str">
        <f>IF(H125="","",IF(COUNTIF($H$2:H125,H125)&lt;8,"Varsity",IF(AND(COUNTIF($H$2:H125,H125)&gt;7,COUNTIF($H$2:H125,H125)&lt;15),"JV","")))</f>
        <v/>
      </c>
      <c r="J125" s="6" t="str">
        <f>IF(I125="Varsity",COUNTIF($I$2:I125,"Varsity"),IF(I125="JV",COUNTIF($I$2:I125,"JV"),""))</f>
        <v/>
      </c>
      <c r="K125" s="6" t="str">
        <f>IF(COUNTIF($H$2:H125,H125)&lt;6,J125,"")</f>
        <v/>
      </c>
      <c r="L125" s="6" t="str">
        <f>IF(AND(COUNTIF($H$2:H125,H125)&gt;7,COUNTIF($H$2:H125,H125)&lt;13),J125,"")</f>
        <v/>
      </c>
    </row>
    <row r="126" spans="1:12" x14ac:dyDescent="0.25">
      <c r="A126" s="7">
        <v>125</v>
      </c>
      <c r="B126" s="4"/>
      <c r="C126" s="4"/>
      <c r="D126" s="6" t="str">
        <f>_xlfn.IFNA(VLOOKUP(C126,'Team Rosters'!$A:$F,2,FALSE),"")</f>
        <v/>
      </c>
      <c r="E126" s="6" t="str">
        <f>_xlfn.IFNA(VLOOKUP(C126,'Team Rosters'!$A:$F,3,FALSE),"")</f>
        <v/>
      </c>
      <c r="F126" s="6" t="str">
        <f>_xlfn.IFNA(VLOOKUP(C126,'Team Rosters'!$A:$F,4,FALSE),"")</f>
        <v/>
      </c>
      <c r="G126" s="6" t="str">
        <f>_xlfn.IFNA(VLOOKUP(C126,'Team Rosters'!$A:$F,5,FALSE),"")</f>
        <v/>
      </c>
      <c r="H126" s="6" t="str">
        <f>_xlfn.IFNA(VLOOKUP(C126,'Team Rosters'!$A:$F,6,FALSE),"")</f>
        <v/>
      </c>
      <c r="I126" s="6" t="str">
        <f>IF(H126="","",IF(COUNTIF($H$2:H126,H126)&lt;8,"Varsity",IF(AND(COUNTIF($H$2:H126,H126)&gt;7,COUNTIF($H$2:H126,H126)&lt;15),"JV","")))</f>
        <v/>
      </c>
      <c r="J126" s="6" t="str">
        <f>IF(I126="Varsity",COUNTIF($I$2:I126,"Varsity"),IF(I126="JV",COUNTIF($I$2:I126,"JV"),""))</f>
        <v/>
      </c>
      <c r="K126" s="6" t="str">
        <f>IF(COUNTIF($H$2:H126,H126)&lt;6,J126,"")</f>
        <v/>
      </c>
      <c r="L126" s="6" t="str">
        <f>IF(AND(COUNTIF($H$2:H126,H126)&gt;7,COUNTIF($H$2:H126,H126)&lt;13),J126,"")</f>
        <v/>
      </c>
    </row>
    <row r="127" spans="1:12" x14ac:dyDescent="0.25">
      <c r="A127" s="7">
        <v>126</v>
      </c>
      <c r="B127" s="4"/>
      <c r="C127" s="4"/>
      <c r="D127" s="6" t="str">
        <f>_xlfn.IFNA(VLOOKUP(C127,'Team Rosters'!$A:$F,2,FALSE),"")</f>
        <v/>
      </c>
      <c r="E127" s="6" t="str">
        <f>_xlfn.IFNA(VLOOKUP(C127,'Team Rosters'!$A:$F,3,FALSE),"")</f>
        <v/>
      </c>
      <c r="F127" s="6" t="str">
        <f>_xlfn.IFNA(VLOOKUP(C127,'Team Rosters'!$A:$F,4,FALSE),"")</f>
        <v/>
      </c>
      <c r="G127" s="6" t="str">
        <f>_xlfn.IFNA(VLOOKUP(C127,'Team Rosters'!$A:$F,5,FALSE),"")</f>
        <v/>
      </c>
      <c r="H127" s="6" t="str">
        <f>_xlfn.IFNA(VLOOKUP(C127,'Team Rosters'!$A:$F,6,FALSE),"")</f>
        <v/>
      </c>
      <c r="I127" s="6" t="str">
        <f>IF(H127="","",IF(COUNTIF($H$2:H127,H127)&lt;8,"Varsity",IF(AND(COUNTIF($H$2:H127,H127)&gt;7,COUNTIF($H$2:H127,H127)&lt;15),"JV","")))</f>
        <v/>
      </c>
      <c r="J127" s="6" t="str">
        <f>IF(I127="Varsity",COUNTIF($I$2:I127,"Varsity"),IF(I127="JV",COUNTIF($I$2:I127,"JV"),""))</f>
        <v/>
      </c>
      <c r="K127" s="6" t="str">
        <f>IF(COUNTIF($H$2:H127,H127)&lt;6,J127,"")</f>
        <v/>
      </c>
      <c r="L127" s="6" t="str">
        <f>IF(AND(COUNTIF($H$2:H127,H127)&gt;7,COUNTIF($H$2:H127,H127)&lt;13),J127,"")</f>
        <v/>
      </c>
    </row>
    <row r="128" spans="1:12" x14ac:dyDescent="0.25">
      <c r="A128" s="7">
        <v>127</v>
      </c>
      <c r="B128" s="4"/>
      <c r="C128" s="4"/>
      <c r="D128" s="6" t="str">
        <f>_xlfn.IFNA(VLOOKUP(C128,'Team Rosters'!$A:$F,2,FALSE),"")</f>
        <v/>
      </c>
      <c r="E128" s="6" t="str">
        <f>_xlfn.IFNA(VLOOKUP(C128,'Team Rosters'!$A:$F,3,FALSE),"")</f>
        <v/>
      </c>
      <c r="F128" s="6" t="str">
        <f>_xlfn.IFNA(VLOOKUP(C128,'Team Rosters'!$A:$F,4,FALSE),"")</f>
        <v/>
      </c>
      <c r="G128" s="6" t="str">
        <f>_xlfn.IFNA(VLOOKUP(C128,'Team Rosters'!$A:$F,5,FALSE),"")</f>
        <v/>
      </c>
      <c r="H128" s="6" t="str">
        <f>_xlfn.IFNA(VLOOKUP(C128,'Team Rosters'!$A:$F,6,FALSE),"")</f>
        <v/>
      </c>
      <c r="I128" s="6" t="str">
        <f>IF(H128="","",IF(COUNTIF($H$2:H128,H128)&lt;8,"Varsity",IF(AND(COUNTIF($H$2:H128,H128)&gt;7,COUNTIF($H$2:H128,H128)&lt;15),"JV","")))</f>
        <v/>
      </c>
      <c r="J128" s="6" t="str">
        <f>IF(I128="Varsity",COUNTIF($I$2:I128,"Varsity"),IF(I128="JV",COUNTIF($I$2:I128,"JV"),""))</f>
        <v/>
      </c>
      <c r="K128" s="6" t="str">
        <f>IF(COUNTIF($H$2:H128,H128)&lt;6,J128,"")</f>
        <v/>
      </c>
      <c r="L128" s="6" t="str">
        <f>IF(AND(COUNTIF($H$2:H128,H128)&gt;7,COUNTIF($H$2:H128,H128)&lt;13),J128,"")</f>
        <v/>
      </c>
    </row>
    <row r="129" spans="1:12" x14ac:dyDescent="0.25">
      <c r="A129" s="7">
        <v>128</v>
      </c>
      <c r="B129" s="4"/>
      <c r="C129" s="4"/>
      <c r="D129" s="6" t="str">
        <f>_xlfn.IFNA(VLOOKUP(C129,'Team Rosters'!$A:$F,2,FALSE),"")</f>
        <v/>
      </c>
      <c r="E129" s="6" t="str">
        <f>_xlfn.IFNA(VLOOKUP(C129,'Team Rosters'!$A:$F,3,FALSE),"")</f>
        <v/>
      </c>
      <c r="F129" s="6" t="str">
        <f>_xlfn.IFNA(VLOOKUP(C129,'Team Rosters'!$A:$F,4,FALSE),"")</f>
        <v/>
      </c>
      <c r="G129" s="6" t="str">
        <f>_xlfn.IFNA(VLOOKUP(C129,'Team Rosters'!$A:$F,5,FALSE),"")</f>
        <v/>
      </c>
      <c r="H129" s="6" t="str">
        <f>_xlfn.IFNA(VLOOKUP(C129,'Team Rosters'!$A:$F,6,FALSE),"")</f>
        <v/>
      </c>
      <c r="I129" s="6" t="str">
        <f>IF(H129="","",IF(COUNTIF($H$2:H129,H129)&lt;8,"Varsity",IF(AND(COUNTIF($H$2:H129,H129)&gt;7,COUNTIF($H$2:H129,H129)&lt;15),"JV","")))</f>
        <v/>
      </c>
      <c r="J129" s="6" t="str">
        <f>IF(I129="Varsity",COUNTIF($I$2:I129,"Varsity"),IF(I129="JV",COUNTIF($I$2:I129,"JV"),""))</f>
        <v/>
      </c>
      <c r="K129" s="6" t="str">
        <f>IF(COUNTIF($H$2:H129,H129)&lt;6,J129,"")</f>
        <v/>
      </c>
      <c r="L129" s="6" t="str">
        <f>IF(AND(COUNTIF($H$2:H129,H129)&gt;7,COUNTIF($H$2:H129,H129)&lt;13),J129,"")</f>
        <v/>
      </c>
    </row>
    <row r="130" spans="1:12" x14ac:dyDescent="0.25">
      <c r="A130" s="7">
        <v>129</v>
      </c>
      <c r="B130" s="4"/>
      <c r="C130" s="4"/>
      <c r="D130" s="6" t="str">
        <f>_xlfn.IFNA(VLOOKUP(C130,'Team Rosters'!$A:$F,2,FALSE),"")</f>
        <v/>
      </c>
      <c r="E130" s="6" t="str">
        <f>_xlfn.IFNA(VLOOKUP(C130,'Team Rosters'!$A:$F,3,FALSE),"")</f>
        <v/>
      </c>
      <c r="F130" s="6" t="str">
        <f>_xlfn.IFNA(VLOOKUP(C130,'Team Rosters'!$A:$F,4,FALSE),"")</f>
        <v/>
      </c>
      <c r="G130" s="6" t="str">
        <f>_xlfn.IFNA(VLOOKUP(C130,'Team Rosters'!$A:$F,5,FALSE),"")</f>
        <v/>
      </c>
      <c r="H130" s="6" t="str">
        <f>_xlfn.IFNA(VLOOKUP(C130,'Team Rosters'!$A:$F,6,FALSE),"")</f>
        <v/>
      </c>
      <c r="I130" s="6" t="str">
        <f>IF(H130="","",IF(COUNTIF($H$2:H130,H130)&lt;8,"Varsity",IF(AND(COUNTIF($H$2:H130,H130)&gt;7,COUNTIF($H$2:H130,H130)&lt;15),"JV","")))</f>
        <v/>
      </c>
      <c r="J130" s="6" t="str">
        <f>IF(I130="Varsity",COUNTIF($I$2:I130,"Varsity"),IF(I130="JV",COUNTIF($I$2:I130,"JV"),""))</f>
        <v/>
      </c>
      <c r="K130" s="6" t="str">
        <f>IF(COUNTIF($H$2:H130,H130)&lt;6,J130,"")</f>
        <v/>
      </c>
      <c r="L130" s="6" t="str">
        <f>IF(AND(COUNTIF($H$2:H130,H130)&gt;7,COUNTIF($H$2:H130,H130)&lt;13),J130,"")</f>
        <v/>
      </c>
    </row>
    <row r="131" spans="1:12" x14ac:dyDescent="0.25">
      <c r="A131" s="7">
        <v>130</v>
      </c>
      <c r="B131" s="4"/>
      <c r="C131" s="4"/>
      <c r="D131" s="6" t="str">
        <f>_xlfn.IFNA(VLOOKUP(C131,'Team Rosters'!$A:$F,2,FALSE),"")</f>
        <v/>
      </c>
      <c r="E131" s="6" t="str">
        <f>_xlfn.IFNA(VLOOKUP(C131,'Team Rosters'!$A:$F,3,FALSE),"")</f>
        <v/>
      </c>
      <c r="F131" s="6" t="str">
        <f>_xlfn.IFNA(VLOOKUP(C131,'Team Rosters'!$A:$F,4,FALSE),"")</f>
        <v/>
      </c>
      <c r="G131" s="6" t="str">
        <f>_xlfn.IFNA(VLOOKUP(C131,'Team Rosters'!$A:$F,5,FALSE),"")</f>
        <v/>
      </c>
      <c r="H131" s="6" t="str">
        <f>_xlfn.IFNA(VLOOKUP(C131,'Team Rosters'!$A:$F,6,FALSE),"")</f>
        <v/>
      </c>
      <c r="I131" s="6" t="str">
        <f>IF(H131="","",IF(COUNTIF($H$2:H131,H131)&lt;8,"Varsity",IF(AND(COUNTIF($H$2:H131,H131)&gt;7,COUNTIF($H$2:H131,H131)&lt;15),"JV","")))</f>
        <v/>
      </c>
      <c r="J131" s="6" t="str">
        <f>IF(I131="Varsity",COUNTIF($I$2:I131,"Varsity"),IF(I131="JV",COUNTIF($I$2:I131,"JV"),""))</f>
        <v/>
      </c>
      <c r="K131" s="6" t="str">
        <f>IF(COUNTIF($H$2:H131,H131)&lt;6,J131,"")</f>
        <v/>
      </c>
      <c r="L131" s="6" t="str">
        <f>IF(AND(COUNTIF($H$2:H131,H131)&gt;7,COUNTIF($H$2:H131,H131)&lt;13),J131,"")</f>
        <v/>
      </c>
    </row>
    <row r="132" spans="1:12" x14ac:dyDescent="0.25">
      <c r="A132" s="7">
        <v>131</v>
      </c>
      <c r="B132" s="4"/>
      <c r="C132" s="4"/>
      <c r="D132" s="6" t="str">
        <f>_xlfn.IFNA(VLOOKUP(C132,'Team Rosters'!$A:$F,2,FALSE),"")</f>
        <v/>
      </c>
      <c r="E132" s="6" t="str">
        <f>_xlfn.IFNA(VLOOKUP(C132,'Team Rosters'!$A:$F,3,FALSE),"")</f>
        <v/>
      </c>
      <c r="F132" s="6" t="str">
        <f>_xlfn.IFNA(VLOOKUP(C132,'Team Rosters'!$A:$F,4,FALSE),"")</f>
        <v/>
      </c>
      <c r="G132" s="6" t="str">
        <f>_xlfn.IFNA(VLOOKUP(C132,'Team Rosters'!$A:$F,5,FALSE),"")</f>
        <v/>
      </c>
      <c r="H132" s="6" t="str">
        <f>_xlfn.IFNA(VLOOKUP(C132,'Team Rosters'!$A:$F,6,FALSE),"")</f>
        <v/>
      </c>
      <c r="I132" s="6" t="str">
        <f>IF(H132="","",IF(COUNTIF($H$2:H132,H132)&lt;8,"Varsity",IF(AND(COUNTIF($H$2:H132,H132)&gt;7,COUNTIF($H$2:H132,H132)&lt;15),"JV","")))</f>
        <v/>
      </c>
      <c r="J132" s="6" t="str">
        <f>IF(I132="Varsity",COUNTIF($I$2:I132,"Varsity"),IF(I132="JV",COUNTIF($I$2:I132,"JV"),""))</f>
        <v/>
      </c>
      <c r="K132" s="6" t="str">
        <f>IF(COUNTIF($H$2:H132,H132)&lt;6,J132,"")</f>
        <v/>
      </c>
      <c r="L132" s="6" t="str">
        <f>IF(AND(COUNTIF($H$2:H132,H132)&gt;7,COUNTIF($H$2:H132,H132)&lt;13),J132,"")</f>
        <v/>
      </c>
    </row>
    <row r="133" spans="1:12" x14ac:dyDescent="0.25">
      <c r="A133" s="7">
        <v>132</v>
      </c>
      <c r="B133" s="4"/>
      <c r="C133" s="4"/>
      <c r="D133" s="6" t="str">
        <f>_xlfn.IFNA(VLOOKUP(C133,'Team Rosters'!$A:$F,2,FALSE),"")</f>
        <v/>
      </c>
      <c r="E133" s="6" t="str">
        <f>_xlfn.IFNA(VLOOKUP(C133,'Team Rosters'!$A:$F,3,FALSE),"")</f>
        <v/>
      </c>
      <c r="F133" s="6" t="str">
        <f>_xlfn.IFNA(VLOOKUP(C133,'Team Rosters'!$A:$F,4,FALSE),"")</f>
        <v/>
      </c>
      <c r="G133" s="6" t="str">
        <f>_xlfn.IFNA(VLOOKUP(C133,'Team Rosters'!$A:$F,5,FALSE),"")</f>
        <v/>
      </c>
      <c r="H133" s="6" t="str">
        <f>_xlfn.IFNA(VLOOKUP(C133,'Team Rosters'!$A:$F,6,FALSE),"")</f>
        <v/>
      </c>
      <c r="I133" s="6" t="str">
        <f>IF(H133="","",IF(COUNTIF($H$2:H133,H133)&lt;8,"Varsity",IF(AND(COUNTIF($H$2:H133,H133)&gt;7,COUNTIF($H$2:H133,H133)&lt;15),"JV","")))</f>
        <v/>
      </c>
      <c r="J133" s="6" t="str">
        <f>IF(I133="Varsity",COUNTIF($I$2:I133,"Varsity"),IF(I133="JV",COUNTIF($I$2:I133,"JV"),""))</f>
        <v/>
      </c>
      <c r="K133" s="6" t="str">
        <f>IF(COUNTIF($H$2:H133,H133)&lt;6,J133,"")</f>
        <v/>
      </c>
      <c r="L133" s="6" t="str">
        <f>IF(AND(COUNTIF($H$2:H133,H133)&gt;7,COUNTIF($H$2:H133,H133)&lt;13),J133,"")</f>
        <v/>
      </c>
    </row>
    <row r="134" spans="1:12" x14ac:dyDescent="0.25">
      <c r="A134" s="7">
        <v>133</v>
      </c>
      <c r="B134" s="4"/>
      <c r="C134" s="4"/>
      <c r="D134" s="6" t="str">
        <f>_xlfn.IFNA(VLOOKUP(C134,'Team Rosters'!$A:$F,2,FALSE),"")</f>
        <v/>
      </c>
      <c r="E134" s="6" t="str">
        <f>_xlfn.IFNA(VLOOKUP(C134,'Team Rosters'!$A:$F,3,FALSE),"")</f>
        <v/>
      </c>
      <c r="F134" s="6" t="str">
        <f>_xlfn.IFNA(VLOOKUP(C134,'Team Rosters'!$A:$F,4,FALSE),"")</f>
        <v/>
      </c>
      <c r="G134" s="6" t="str">
        <f>_xlfn.IFNA(VLOOKUP(C134,'Team Rosters'!$A:$F,5,FALSE),"")</f>
        <v/>
      </c>
      <c r="H134" s="6" t="str">
        <f>_xlfn.IFNA(VLOOKUP(C134,'Team Rosters'!$A:$F,6,FALSE),"")</f>
        <v/>
      </c>
      <c r="I134" s="6" t="str">
        <f>IF(H134="","",IF(COUNTIF($H$2:H134,H134)&lt;8,"Varsity",IF(AND(COUNTIF($H$2:H134,H134)&gt;7,COUNTIF($H$2:H134,H134)&lt;15),"JV","")))</f>
        <v/>
      </c>
      <c r="J134" s="6" t="str">
        <f>IF(I134="Varsity",COUNTIF($I$2:I134,"Varsity"),IF(I134="JV",COUNTIF($I$2:I134,"JV"),""))</f>
        <v/>
      </c>
      <c r="K134" s="6" t="str">
        <f>IF(COUNTIF($H$2:H134,H134)&lt;6,J134,"")</f>
        <v/>
      </c>
      <c r="L134" s="6" t="str">
        <f>IF(AND(COUNTIF($H$2:H134,H134)&gt;7,COUNTIF($H$2:H134,H134)&lt;13),J134,"")</f>
        <v/>
      </c>
    </row>
    <row r="135" spans="1:12" x14ac:dyDescent="0.25">
      <c r="A135" s="7">
        <v>134</v>
      </c>
      <c r="B135" s="4"/>
      <c r="C135" s="4"/>
      <c r="D135" s="6" t="str">
        <f>_xlfn.IFNA(VLOOKUP(C135,'Team Rosters'!$A:$F,2,FALSE),"")</f>
        <v/>
      </c>
      <c r="E135" s="6" t="str">
        <f>_xlfn.IFNA(VLOOKUP(C135,'Team Rosters'!$A:$F,3,FALSE),"")</f>
        <v/>
      </c>
      <c r="F135" s="6" t="str">
        <f>_xlfn.IFNA(VLOOKUP(C135,'Team Rosters'!$A:$F,4,FALSE),"")</f>
        <v/>
      </c>
      <c r="G135" s="6" t="str">
        <f>_xlfn.IFNA(VLOOKUP(C135,'Team Rosters'!$A:$F,5,FALSE),"")</f>
        <v/>
      </c>
      <c r="H135" s="6" t="str">
        <f>_xlfn.IFNA(VLOOKUP(C135,'Team Rosters'!$A:$F,6,FALSE),"")</f>
        <v/>
      </c>
      <c r="I135" s="6" t="str">
        <f>IF(H135="","",IF(COUNTIF($H$2:H135,H135)&lt;8,"Varsity",IF(AND(COUNTIF($H$2:H135,H135)&gt;7,COUNTIF($H$2:H135,H135)&lt;15),"JV","")))</f>
        <v/>
      </c>
      <c r="J135" s="6" t="str">
        <f>IF(I135="Varsity",COUNTIF($I$2:I135,"Varsity"),IF(I135="JV",COUNTIF($I$2:I135,"JV"),""))</f>
        <v/>
      </c>
      <c r="K135" s="6" t="str">
        <f>IF(COUNTIF($H$2:H135,H135)&lt;6,J135,"")</f>
        <v/>
      </c>
      <c r="L135" s="6" t="str">
        <f>IF(AND(COUNTIF($H$2:H135,H135)&gt;7,COUNTIF($H$2:H135,H135)&lt;13),J135,"")</f>
        <v/>
      </c>
    </row>
    <row r="136" spans="1:12" x14ac:dyDescent="0.25">
      <c r="A136" s="7">
        <v>135</v>
      </c>
      <c r="B136" s="4"/>
      <c r="C136" s="4"/>
      <c r="D136" s="6" t="str">
        <f>_xlfn.IFNA(VLOOKUP(C136,'Team Rosters'!$A:$F,2,FALSE),"")</f>
        <v/>
      </c>
      <c r="E136" s="6" t="str">
        <f>_xlfn.IFNA(VLOOKUP(C136,'Team Rosters'!$A:$F,3,FALSE),"")</f>
        <v/>
      </c>
      <c r="F136" s="6" t="str">
        <f>_xlfn.IFNA(VLOOKUP(C136,'Team Rosters'!$A:$F,4,FALSE),"")</f>
        <v/>
      </c>
      <c r="G136" s="6" t="str">
        <f>_xlfn.IFNA(VLOOKUP(C136,'Team Rosters'!$A:$F,5,FALSE),"")</f>
        <v/>
      </c>
      <c r="H136" s="6" t="str">
        <f>_xlfn.IFNA(VLOOKUP(C136,'Team Rosters'!$A:$F,6,FALSE),"")</f>
        <v/>
      </c>
      <c r="I136" s="6" t="str">
        <f>IF(H136="","",IF(COUNTIF($H$2:H136,H136)&lt;8,"Varsity",IF(AND(COUNTIF($H$2:H136,H136)&gt;7,COUNTIF($H$2:H136,H136)&lt;15),"JV","")))</f>
        <v/>
      </c>
      <c r="J136" s="6" t="str">
        <f>IF(I136="Varsity",COUNTIF($I$2:I136,"Varsity"),IF(I136="JV",COUNTIF($I$2:I136,"JV"),""))</f>
        <v/>
      </c>
      <c r="K136" s="6" t="str">
        <f>IF(COUNTIF($H$2:H136,H136)&lt;6,J136,"")</f>
        <v/>
      </c>
      <c r="L136" s="6" t="str">
        <f>IF(AND(COUNTIF($H$2:H136,H136)&gt;7,COUNTIF($H$2:H136,H136)&lt;13),J136,"")</f>
        <v/>
      </c>
    </row>
    <row r="137" spans="1:12" x14ac:dyDescent="0.25">
      <c r="A137" s="7">
        <v>136</v>
      </c>
      <c r="B137" s="4"/>
      <c r="C137" s="4"/>
      <c r="D137" s="6" t="str">
        <f>_xlfn.IFNA(VLOOKUP(C137,'Team Rosters'!$A:$F,2,FALSE),"")</f>
        <v/>
      </c>
      <c r="E137" s="6" t="str">
        <f>_xlfn.IFNA(VLOOKUP(C137,'Team Rosters'!$A:$F,3,FALSE),"")</f>
        <v/>
      </c>
      <c r="F137" s="6" t="str">
        <f>_xlfn.IFNA(VLOOKUP(C137,'Team Rosters'!$A:$F,4,FALSE),"")</f>
        <v/>
      </c>
      <c r="G137" s="6" t="str">
        <f>_xlfn.IFNA(VLOOKUP(C137,'Team Rosters'!$A:$F,5,FALSE),"")</f>
        <v/>
      </c>
      <c r="H137" s="6" t="str">
        <f>_xlfn.IFNA(VLOOKUP(C137,'Team Rosters'!$A:$F,6,FALSE),"")</f>
        <v/>
      </c>
      <c r="I137" s="6" t="str">
        <f>IF(H137="","",IF(COUNTIF($H$2:H137,H137)&lt;8,"Varsity",IF(AND(COUNTIF($H$2:H137,H137)&gt;7,COUNTIF($H$2:H137,H137)&lt;15),"JV","")))</f>
        <v/>
      </c>
      <c r="J137" s="6" t="str">
        <f>IF(I137="Varsity",COUNTIF($I$2:I137,"Varsity"),IF(I137="JV",COUNTIF($I$2:I137,"JV"),""))</f>
        <v/>
      </c>
      <c r="K137" s="6" t="str">
        <f>IF(COUNTIF($H$2:H137,H137)&lt;6,J137,"")</f>
        <v/>
      </c>
      <c r="L137" s="6" t="str">
        <f>IF(AND(COUNTIF($H$2:H137,H137)&gt;7,COUNTIF($H$2:H137,H137)&lt;13),J137,"")</f>
        <v/>
      </c>
    </row>
    <row r="138" spans="1:12" x14ac:dyDescent="0.25">
      <c r="A138" s="7">
        <v>137</v>
      </c>
      <c r="B138" s="4"/>
      <c r="C138" s="4"/>
      <c r="D138" s="6" t="str">
        <f>_xlfn.IFNA(VLOOKUP(C138,'Team Rosters'!$A:$F,2,FALSE),"")</f>
        <v/>
      </c>
      <c r="E138" s="6" t="str">
        <f>_xlfn.IFNA(VLOOKUP(C138,'Team Rosters'!$A:$F,3,FALSE),"")</f>
        <v/>
      </c>
      <c r="F138" s="6" t="str">
        <f>_xlfn.IFNA(VLOOKUP(C138,'Team Rosters'!$A:$F,4,FALSE),"")</f>
        <v/>
      </c>
      <c r="G138" s="6" t="str">
        <f>_xlfn.IFNA(VLOOKUP(C138,'Team Rosters'!$A:$F,5,FALSE),"")</f>
        <v/>
      </c>
      <c r="H138" s="6" t="str">
        <f>_xlfn.IFNA(VLOOKUP(C138,'Team Rosters'!$A:$F,6,FALSE),"")</f>
        <v/>
      </c>
      <c r="I138" s="6" t="str">
        <f>IF(H138="","",IF(COUNTIF($H$2:H138,H138)&lt;8,"Varsity",IF(AND(COUNTIF($H$2:H138,H138)&gt;7,COUNTIF($H$2:H138,H138)&lt;15),"JV","")))</f>
        <v/>
      </c>
      <c r="J138" s="6" t="str">
        <f>IF(I138="Varsity",COUNTIF($I$2:I138,"Varsity"),IF(I138="JV",COUNTIF($I$2:I138,"JV"),""))</f>
        <v/>
      </c>
      <c r="K138" s="6" t="str">
        <f>IF(COUNTIF($H$2:H138,H138)&lt;6,J138,"")</f>
        <v/>
      </c>
      <c r="L138" s="6" t="str">
        <f>IF(AND(COUNTIF($H$2:H138,H138)&gt;7,COUNTIF($H$2:H138,H138)&lt;13),J138,"")</f>
        <v/>
      </c>
    </row>
    <row r="139" spans="1:12" x14ac:dyDescent="0.25">
      <c r="A139" s="7">
        <v>138</v>
      </c>
      <c r="B139" s="4"/>
      <c r="C139" s="4"/>
      <c r="D139" s="6" t="str">
        <f>_xlfn.IFNA(VLOOKUP(C139,'Team Rosters'!$A:$F,2,FALSE),"")</f>
        <v/>
      </c>
      <c r="E139" s="6" t="str">
        <f>_xlfn.IFNA(VLOOKUP(C139,'Team Rosters'!$A:$F,3,FALSE),"")</f>
        <v/>
      </c>
      <c r="F139" s="6" t="str">
        <f>_xlfn.IFNA(VLOOKUP(C139,'Team Rosters'!$A:$F,4,FALSE),"")</f>
        <v/>
      </c>
      <c r="G139" s="6" t="str">
        <f>_xlfn.IFNA(VLOOKUP(C139,'Team Rosters'!$A:$F,5,FALSE),"")</f>
        <v/>
      </c>
      <c r="H139" s="6" t="str">
        <f>_xlfn.IFNA(VLOOKUP(C139,'Team Rosters'!$A:$F,6,FALSE),"")</f>
        <v/>
      </c>
      <c r="I139" s="6" t="str">
        <f>IF(H139="","",IF(COUNTIF($H$2:H139,H139)&lt;8,"Varsity",IF(AND(COUNTIF($H$2:H139,H139)&gt;7,COUNTIF($H$2:H139,H139)&lt;15),"JV","")))</f>
        <v/>
      </c>
      <c r="J139" s="6" t="str">
        <f>IF(I139="Varsity",COUNTIF($I$2:I139,"Varsity"),IF(I139="JV",COUNTIF($I$2:I139,"JV"),""))</f>
        <v/>
      </c>
      <c r="K139" s="6" t="str">
        <f>IF(COUNTIF($H$2:H139,H139)&lt;6,J139,"")</f>
        <v/>
      </c>
      <c r="L139" s="6" t="str">
        <f>IF(AND(COUNTIF($H$2:H139,H139)&gt;7,COUNTIF($H$2:H139,H139)&lt;13),J139,"")</f>
        <v/>
      </c>
    </row>
    <row r="140" spans="1:12" x14ac:dyDescent="0.25">
      <c r="A140" s="7">
        <v>139</v>
      </c>
      <c r="B140" s="4"/>
      <c r="C140" s="4"/>
      <c r="D140" s="6" t="str">
        <f>_xlfn.IFNA(VLOOKUP(C140,'Team Rosters'!$A:$F,2,FALSE),"")</f>
        <v/>
      </c>
      <c r="E140" s="6" t="str">
        <f>_xlfn.IFNA(VLOOKUP(C140,'Team Rosters'!$A:$F,3,FALSE),"")</f>
        <v/>
      </c>
      <c r="F140" s="6" t="str">
        <f>_xlfn.IFNA(VLOOKUP(C140,'Team Rosters'!$A:$F,4,FALSE),"")</f>
        <v/>
      </c>
      <c r="G140" s="6" t="str">
        <f>_xlfn.IFNA(VLOOKUP(C140,'Team Rosters'!$A:$F,5,FALSE),"")</f>
        <v/>
      </c>
      <c r="H140" s="6" t="str">
        <f>_xlfn.IFNA(VLOOKUP(C140,'Team Rosters'!$A:$F,6,FALSE),"")</f>
        <v/>
      </c>
      <c r="I140" s="6" t="str">
        <f>IF(H140="","",IF(COUNTIF($H$2:H140,H140)&lt;8,"Varsity",IF(AND(COUNTIF($H$2:H140,H140)&gt;7,COUNTIF($H$2:H140,H140)&lt;15),"JV","")))</f>
        <v/>
      </c>
      <c r="J140" s="6" t="str">
        <f>IF(I140="Varsity",COUNTIF($I$2:I140,"Varsity"),IF(I140="JV",COUNTIF($I$2:I140,"JV"),""))</f>
        <v/>
      </c>
      <c r="K140" s="6" t="str">
        <f>IF(COUNTIF($H$2:H140,H140)&lt;6,J140,"")</f>
        <v/>
      </c>
      <c r="L140" s="6" t="str">
        <f>IF(AND(COUNTIF($H$2:H140,H140)&gt;7,COUNTIF($H$2:H140,H140)&lt;13),J140,"")</f>
        <v/>
      </c>
    </row>
    <row r="141" spans="1:12" x14ac:dyDescent="0.25">
      <c r="A141" s="7">
        <v>140</v>
      </c>
      <c r="B141" s="4"/>
      <c r="C141" s="4"/>
      <c r="D141" s="6" t="str">
        <f>_xlfn.IFNA(VLOOKUP(C141,'Team Rosters'!$A:$F,2,FALSE),"")</f>
        <v/>
      </c>
      <c r="E141" s="6" t="str">
        <f>_xlfn.IFNA(VLOOKUP(C141,'Team Rosters'!$A:$F,3,FALSE),"")</f>
        <v/>
      </c>
      <c r="F141" s="6" t="str">
        <f>_xlfn.IFNA(VLOOKUP(C141,'Team Rosters'!$A:$F,4,FALSE),"")</f>
        <v/>
      </c>
      <c r="G141" s="6" t="str">
        <f>_xlfn.IFNA(VLOOKUP(C141,'Team Rosters'!$A:$F,5,FALSE),"")</f>
        <v/>
      </c>
      <c r="H141" s="6" t="str">
        <f>_xlfn.IFNA(VLOOKUP(C141,'Team Rosters'!$A:$F,6,FALSE),"")</f>
        <v/>
      </c>
      <c r="I141" s="6" t="str">
        <f>IF(H141="","",IF(COUNTIF($H$2:H141,H141)&lt;8,"Varsity",IF(AND(COUNTIF($H$2:H141,H141)&gt;7,COUNTIF($H$2:H141,H141)&lt;15),"JV","")))</f>
        <v/>
      </c>
      <c r="J141" s="6" t="str">
        <f>IF(I141="Varsity",COUNTIF($I$2:I141,"Varsity"),IF(I141="JV",COUNTIF($I$2:I141,"JV"),""))</f>
        <v/>
      </c>
      <c r="K141" s="6" t="str">
        <f>IF(COUNTIF($H$2:H141,H141)&lt;6,J141,"")</f>
        <v/>
      </c>
      <c r="L141" s="6" t="str">
        <f>IF(AND(COUNTIF($H$2:H141,H141)&gt;7,COUNTIF($H$2:H141,H141)&lt;13),J141,"")</f>
        <v/>
      </c>
    </row>
    <row r="142" spans="1:12" x14ac:dyDescent="0.25">
      <c r="A142" s="7">
        <v>141</v>
      </c>
      <c r="B142" s="4"/>
      <c r="C142" s="4"/>
      <c r="D142" s="6" t="str">
        <f>_xlfn.IFNA(VLOOKUP(C142,'Team Rosters'!$A:$F,2,FALSE),"")</f>
        <v/>
      </c>
      <c r="E142" s="6" t="str">
        <f>_xlfn.IFNA(VLOOKUP(C142,'Team Rosters'!$A:$F,3,FALSE),"")</f>
        <v/>
      </c>
      <c r="F142" s="6" t="str">
        <f>_xlfn.IFNA(VLOOKUP(C142,'Team Rosters'!$A:$F,4,FALSE),"")</f>
        <v/>
      </c>
      <c r="G142" s="6" t="str">
        <f>_xlfn.IFNA(VLOOKUP(C142,'Team Rosters'!$A:$F,5,FALSE),"")</f>
        <v/>
      </c>
      <c r="H142" s="6" t="str">
        <f>_xlfn.IFNA(VLOOKUP(C142,'Team Rosters'!$A:$F,6,FALSE),"")</f>
        <v/>
      </c>
      <c r="I142" s="6" t="str">
        <f>IF(H142="","",IF(COUNTIF($H$2:H142,H142)&lt;8,"Varsity",IF(AND(COUNTIF($H$2:H142,H142)&gt;7,COUNTIF($H$2:H142,H142)&lt;15),"JV","")))</f>
        <v/>
      </c>
      <c r="J142" s="6" t="str">
        <f>IF(I142="Varsity",COUNTIF($I$2:I142,"Varsity"),IF(I142="JV",COUNTIF($I$2:I142,"JV"),""))</f>
        <v/>
      </c>
      <c r="K142" s="6" t="str">
        <f>IF(COUNTIF($H$2:H142,H142)&lt;6,J142,"")</f>
        <v/>
      </c>
      <c r="L142" s="6" t="str">
        <f>IF(AND(COUNTIF($H$2:H142,H142)&gt;7,COUNTIF($H$2:H142,H142)&lt;13),J142,"")</f>
        <v/>
      </c>
    </row>
    <row r="143" spans="1:12" x14ac:dyDescent="0.25">
      <c r="A143" s="7">
        <v>142</v>
      </c>
      <c r="B143" s="4"/>
      <c r="C143" s="4"/>
      <c r="D143" s="6" t="str">
        <f>_xlfn.IFNA(VLOOKUP(C143,'Team Rosters'!$A:$F,2,FALSE),"")</f>
        <v/>
      </c>
      <c r="E143" s="6" t="str">
        <f>_xlfn.IFNA(VLOOKUP(C143,'Team Rosters'!$A:$F,3,FALSE),"")</f>
        <v/>
      </c>
      <c r="F143" s="6" t="str">
        <f>_xlfn.IFNA(VLOOKUP(C143,'Team Rosters'!$A:$F,4,FALSE),"")</f>
        <v/>
      </c>
      <c r="G143" s="6" t="str">
        <f>_xlfn.IFNA(VLOOKUP(C143,'Team Rosters'!$A:$F,5,FALSE),"")</f>
        <v/>
      </c>
      <c r="H143" s="6" t="str">
        <f>_xlfn.IFNA(VLOOKUP(C143,'Team Rosters'!$A:$F,6,FALSE),"")</f>
        <v/>
      </c>
      <c r="I143" s="6" t="str">
        <f>IF(H143="","",IF(COUNTIF($H$2:H143,H143)&lt;8,"Varsity",IF(AND(COUNTIF($H$2:H143,H143)&gt;7,COUNTIF($H$2:H143,H143)&lt;15),"JV","")))</f>
        <v/>
      </c>
      <c r="J143" s="6" t="str">
        <f>IF(I143="Varsity",COUNTIF($I$2:I143,"Varsity"),IF(I143="JV",COUNTIF($I$2:I143,"JV"),""))</f>
        <v/>
      </c>
      <c r="K143" s="6" t="str">
        <f>IF(COUNTIF($H$2:H143,H143)&lt;6,J143,"")</f>
        <v/>
      </c>
      <c r="L143" s="6" t="str">
        <f>IF(AND(COUNTIF($H$2:H143,H143)&gt;7,COUNTIF($H$2:H143,H143)&lt;13),J143,"")</f>
        <v/>
      </c>
    </row>
    <row r="144" spans="1:12" x14ac:dyDescent="0.25">
      <c r="A144" s="7">
        <v>143</v>
      </c>
      <c r="B144" s="4"/>
      <c r="C144" s="4"/>
      <c r="D144" s="6" t="str">
        <f>_xlfn.IFNA(VLOOKUP(C144,'Team Rosters'!$A:$F,2,FALSE),"")</f>
        <v/>
      </c>
      <c r="E144" s="6" t="str">
        <f>_xlfn.IFNA(VLOOKUP(C144,'Team Rosters'!$A:$F,3,FALSE),"")</f>
        <v/>
      </c>
      <c r="F144" s="6" t="str">
        <f>_xlfn.IFNA(VLOOKUP(C144,'Team Rosters'!$A:$F,4,FALSE),"")</f>
        <v/>
      </c>
      <c r="G144" s="6" t="str">
        <f>_xlfn.IFNA(VLOOKUP(C144,'Team Rosters'!$A:$F,5,FALSE),"")</f>
        <v/>
      </c>
      <c r="H144" s="6" t="str">
        <f>_xlfn.IFNA(VLOOKUP(C144,'Team Rosters'!$A:$F,6,FALSE),"")</f>
        <v/>
      </c>
      <c r="I144" s="6" t="str">
        <f>IF(H144="","",IF(COUNTIF($H$2:H144,H144)&lt;8,"Varsity",IF(AND(COUNTIF($H$2:H144,H144)&gt;7,COUNTIF($H$2:H144,H144)&lt;15),"JV","")))</f>
        <v/>
      </c>
      <c r="J144" s="6" t="str">
        <f>IF(I144="Varsity",COUNTIF($I$2:I144,"Varsity"),IF(I144="JV",COUNTIF($I$2:I144,"JV"),""))</f>
        <v/>
      </c>
      <c r="K144" s="6" t="str">
        <f>IF(COUNTIF($H$2:H144,H144)&lt;6,J144,"")</f>
        <v/>
      </c>
      <c r="L144" s="6" t="str">
        <f>IF(AND(COUNTIF($H$2:H144,H144)&gt;7,COUNTIF($H$2:H144,H144)&lt;13),J144,"")</f>
        <v/>
      </c>
    </row>
    <row r="145" spans="1:12" x14ac:dyDescent="0.25">
      <c r="A145" s="7">
        <v>144</v>
      </c>
      <c r="B145" s="4"/>
      <c r="C145" s="4"/>
      <c r="D145" s="6" t="str">
        <f>_xlfn.IFNA(VLOOKUP(C145,'Team Rosters'!$A:$F,2,FALSE),"")</f>
        <v/>
      </c>
      <c r="E145" s="6" t="str">
        <f>_xlfn.IFNA(VLOOKUP(C145,'Team Rosters'!$A:$F,3,FALSE),"")</f>
        <v/>
      </c>
      <c r="F145" s="6" t="str">
        <f>_xlfn.IFNA(VLOOKUP(C145,'Team Rosters'!$A:$F,4,FALSE),"")</f>
        <v/>
      </c>
      <c r="G145" s="6" t="str">
        <f>_xlfn.IFNA(VLOOKUP(C145,'Team Rosters'!$A:$F,5,FALSE),"")</f>
        <v/>
      </c>
      <c r="H145" s="6" t="str">
        <f>_xlfn.IFNA(VLOOKUP(C145,'Team Rosters'!$A:$F,6,FALSE),"")</f>
        <v/>
      </c>
      <c r="I145" s="6" t="str">
        <f>IF(H145="","",IF(COUNTIF($H$2:H145,H145)&lt;8,"Varsity",IF(AND(COUNTIF($H$2:H145,H145)&gt;7,COUNTIF($H$2:H145,H145)&lt;15),"JV","")))</f>
        <v/>
      </c>
      <c r="J145" s="6" t="str">
        <f>IF(I145="Varsity",COUNTIF($I$2:I145,"Varsity"),IF(I145="JV",COUNTIF($I$2:I145,"JV"),""))</f>
        <v/>
      </c>
      <c r="K145" s="6" t="str">
        <f>IF(COUNTIF($H$2:H145,H145)&lt;6,J145,"")</f>
        <v/>
      </c>
      <c r="L145" s="6" t="str">
        <f>IF(AND(COUNTIF($H$2:H145,H145)&gt;7,COUNTIF($H$2:H145,H145)&lt;13),J145,"")</f>
        <v/>
      </c>
    </row>
    <row r="146" spans="1:12" x14ac:dyDescent="0.25">
      <c r="A146" s="7">
        <v>145</v>
      </c>
      <c r="B146" s="4"/>
      <c r="C146" s="4"/>
      <c r="D146" s="6" t="str">
        <f>_xlfn.IFNA(VLOOKUP(C146,'Team Rosters'!$A:$F,2,FALSE),"")</f>
        <v/>
      </c>
      <c r="E146" s="6" t="str">
        <f>_xlfn.IFNA(VLOOKUP(C146,'Team Rosters'!$A:$F,3,FALSE),"")</f>
        <v/>
      </c>
      <c r="F146" s="6" t="str">
        <f>_xlfn.IFNA(VLOOKUP(C146,'Team Rosters'!$A:$F,4,FALSE),"")</f>
        <v/>
      </c>
      <c r="G146" s="6" t="str">
        <f>_xlfn.IFNA(VLOOKUP(C146,'Team Rosters'!$A:$F,5,FALSE),"")</f>
        <v/>
      </c>
      <c r="H146" s="6" t="str">
        <f>_xlfn.IFNA(VLOOKUP(C146,'Team Rosters'!$A:$F,6,FALSE),"")</f>
        <v/>
      </c>
      <c r="I146" s="6" t="str">
        <f>IF(H146="","",IF(COUNTIF($H$2:H146,H146)&lt;8,"Varsity",IF(AND(COUNTIF($H$2:H146,H146)&gt;7,COUNTIF($H$2:H146,H146)&lt;15),"JV","")))</f>
        <v/>
      </c>
      <c r="J146" s="6" t="str">
        <f>IF(I146="Varsity",COUNTIF($I$2:I146,"Varsity"),IF(I146="JV",COUNTIF($I$2:I146,"JV"),""))</f>
        <v/>
      </c>
      <c r="K146" s="6" t="str">
        <f>IF(COUNTIF($H$2:H146,H146)&lt;6,J146,"")</f>
        <v/>
      </c>
      <c r="L146" s="6" t="str">
        <f>IF(AND(COUNTIF($H$2:H146,H146)&gt;7,COUNTIF($H$2:H146,H146)&lt;13),J146,"")</f>
        <v/>
      </c>
    </row>
    <row r="147" spans="1:12" x14ac:dyDescent="0.25">
      <c r="A147" s="7">
        <v>146</v>
      </c>
      <c r="B147" s="4"/>
      <c r="C147" s="4"/>
      <c r="D147" s="6" t="str">
        <f>_xlfn.IFNA(VLOOKUP(C147,'Team Rosters'!$A:$F,2,FALSE),"")</f>
        <v/>
      </c>
      <c r="E147" s="6" t="str">
        <f>_xlfn.IFNA(VLOOKUP(C147,'Team Rosters'!$A:$F,3,FALSE),"")</f>
        <v/>
      </c>
      <c r="F147" s="6" t="str">
        <f>_xlfn.IFNA(VLOOKUP(C147,'Team Rosters'!$A:$F,4,FALSE),"")</f>
        <v/>
      </c>
      <c r="G147" s="6" t="str">
        <f>_xlfn.IFNA(VLOOKUP(C147,'Team Rosters'!$A:$F,5,FALSE),"")</f>
        <v/>
      </c>
      <c r="H147" s="6" t="str">
        <f>_xlfn.IFNA(VLOOKUP(C147,'Team Rosters'!$A:$F,6,FALSE),"")</f>
        <v/>
      </c>
      <c r="I147" s="6" t="str">
        <f>IF(H147="","",IF(COUNTIF($H$2:H147,H147)&lt;8,"Varsity",IF(AND(COUNTIF($H$2:H147,H147)&gt;7,COUNTIF($H$2:H147,H147)&lt;15),"JV","")))</f>
        <v/>
      </c>
      <c r="J147" s="6" t="str">
        <f>IF(I147="Varsity",COUNTIF($I$2:I147,"Varsity"),IF(I147="JV",COUNTIF($I$2:I147,"JV"),""))</f>
        <v/>
      </c>
      <c r="K147" s="6" t="str">
        <f>IF(COUNTIF($H$2:H147,H147)&lt;6,J147,"")</f>
        <v/>
      </c>
      <c r="L147" s="6" t="str">
        <f>IF(AND(COUNTIF($H$2:H147,H147)&gt;7,COUNTIF($H$2:H147,H147)&lt;13),J147,"")</f>
        <v/>
      </c>
    </row>
    <row r="148" spans="1:12" x14ac:dyDescent="0.25">
      <c r="A148" s="7">
        <v>147</v>
      </c>
      <c r="B148" s="4"/>
      <c r="C148" s="4"/>
      <c r="D148" s="6" t="str">
        <f>_xlfn.IFNA(VLOOKUP(C148,'Team Rosters'!$A:$F,2,FALSE),"")</f>
        <v/>
      </c>
      <c r="E148" s="6" t="str">
        <f>_xlfn.IFNA(VLOOKUP(C148,'Team Rosters'!$A:$F,3,FALSE),"")</f>
        <v/>
      </c>
      <c r="F148" s="6" t="str">
        <f>_xlfn.IFNA(VLOOKUP(C148,'Team Rosters'!$A:$F,4,FALSE),"")</f>
        <v/>
      </c>
      <c r="G148" s="6" t="str">
        <f>_xlfn.IFNA(VLOOKUP(C148,'Team Rosters'!$A:$F,5,FALSE),"")</f>
        <v/>
      </c>
      <c r="H148" s="6" t="str">
        <f>_xlfn.IFNA(VLOOKUP(C148,'Team Rosters'!$A:$F,6,FALSE),"")</f>
        <v/>
      </c>
      <c r="I148" s="6" t="str">
        <f>IF(H148="","",IF(COUNTIF($H$2:H148,H148)&lt;8,"Varsity",IF(AND(COUNTIF($H$2:H148,H148)&gt;7,COUNTIF($H$2:H148,H148)&lt;15),"JV","")))</f>
        <v/>
      </c>
      <c r="J148" s="6" t="str">
        <f>IF(I148="Varsity",COUNTIF($I$2:I148,"Varsity"),IF(I148="JV",COUNTIF($I$2:I148,"JV"),""))</f>
        <v/>
      </c>
      <c r="K148" s="6" t="str">
        <f>IF(COUNTIF($H$2:H148,H148)&lt;6,J148,"")</f>
        <v/>
      </c>
      <c r="L148" s="6" t="str">
        <f>IF(AND(COUNTIF($H$2:H148,H148)&gt;7,COUNTIF($H$2:H148,H148)&lt;13),J148,"")</f>
        <v/>
      </c>
    </row>
    <row r="149" spans="1:12" x14ac:dyDescent="0.25">
      <c r="A149" s="7">
        <v>148</v>
      </c>
      <c r="B149" s="4"/>
      <c r="C149" s="4"/>
      <c r="D149" s="6" t="str">
        <f>_xlfn.IFNA(VLOOKUP(C149,'Team Rosters'!$A:$F,2,FALSE),"")</f>
        <v/>
      </c>
      <c r="E149" s="6" t="str">
        <f>_xlfn.IFNA(VLOOKUP(C149,'Team Rosters'!$A:$F,3,FALSE),"")</f>
        <v/>
      </c>
      <c r="F149" s="6" t="str">
        <f>_xlfn.IFNA(VLOOKUP(C149,'Team Rosters'!$A:$F,4,FALSE),"")</f>
        <v/>
      </c>
      <c r="G149" s="6" t="str">
        <f>_xlfn.IFNA(VLOOKUP(C149,'Team Rosters'!$A:$F,5,FALSE),"")</f>
        <v/>
      </c>
      <c r="H149" s="6" t="str">
        <f>_xlfn.IFNA(VLOOKUP(C149,'Team Rosters'!$A:$F,6,FALSE),"")</f>
        <v/>
      </c>
      <c r="I149" s="6" t="str">
        <f>IF(H149="","",IF(COUNTIF($H$2:H149,H149)&lt;8,"Varsity",IF(AND(COUNTIF($H$2:H149,H149)&gt;7,COUNTIF($H$2:H149,H149)&lt;15),"JV","")))</f>
        <v/>
      </c>
      <c r="J149" s="6" t="str">
        <f>IF(I149="Varsity",COUNTIF($I$2:I149,"Varsity"),IF(I149="JV",COUNTIF($I$2:I149,"JV"),""))</f>
        <v/>
      </c>
      <c r="K149" s="6" t="str">
        <f>IF(COUNTIF($H$2:H149,H149)&lt;6,J149,"")</f>
        <v/>
      </c>
      <c r="L149" s="6" t="str">
        <f>IF(AND(COUNTIF($H$2:H149,H149)&gt;7,COUNTIF($H$2:H149,H149)&lt;13),J149,"")</f>
        <v/>
      </c>
    </row>
    <row r="150" spans="1:12" x14ac:dyDescent="0.25">
      <c r="A150" s="7">
        <v>149</v>
      </c>
      <c r="B150" s="4"/>
      <c r="C150" s="4"/>
      <c r="D150" s="6" t="str">
        <f>_xlfn.IFNA(VLOOKUP(C150,'Team Rosters'!$A:$F,2,FALSE),"")</f>
        <v/>
      </c>
      <c r="E150" s="6" t="str">
        <f>_xlfn.IFNA(VLOOKUP(C150,'Team Rosters'!$A:$F,3,FALSE),"")</f>
        <v/>
      </c>
      <c r="F150" s="6" t="str">
        <f>_xlfn.IFNA(VLOOKUP(C150,'Team Rosters'!$A:$F,4,FALSE),"")</f>
        <v/>
      </c>
      <c r="G150" s="6" t="str">
        <f>_xlfn.IFNA(VLOOKUP(C150,'Team Rosters'!$A:$F,5,FALSE),"")</f>
        <v/>
      </c>
      <c r="H150" s="6" t="str">
        <f>_xlfn.IFNA(VLOOKUP(C150,'Team Rosters'!$A:$F,6,FALSE),"")</f>
        <v/>
      </c>
      <c r="I150" s="6" t="str">
        <f>IF(H150="","",IF(COUNTIF($H$2:H150,H150)&lt;8,"Varsity",IF(AND(COUNTIF($H$2:H150,H150)&gt;7,COUNTIF($H$2:H150,H150)&lt;15),"JV","")))</f>
        <v/>
      </c>
      <c r="J150" s="6" t="str">
        <f>IF(I150="Varsity",COUNTIF($I$2:I150,"Varsity"),IF(I150="JV",COUNTIF($I$2:I150,"JV"),""))</f>
        <v/>
      </c>
      <c r="K150" s="6" t="str">
        <f>IF(COUNTIF($H$2:H150,H150)&lt;6,J150,"")</f>
        <v/>
      </c>
      <c r="L150" s="6" t="str">
        <f>IF(AND(COUNTIF($H$2:H150,H150)&gt;7,COUNTIF($H$2:H150,H150)&lt;13),J150,"")</f>
        <v/>
      </c>
    </row>
    <row r="151" spans="1:12" x14ac:dyDescent="0.25">
      <c r="A151" s="7">
        <v>150</v>
      </c>
      <c r="B151" s="4"/>
      <c r="C151" s="4"/>
      <c r="D151" s="6" t="str">
        <f>_xlfn.IFNA(VLOOKUP(C151,'Team Rosters'!$A:$F,2,FALSE),"")</f>
        <v/>
      </c>
      <c r="E151" s="6" t="str">
        <f>_xlfn.IFNA(VLOOKUP(C151,'Team Rosters'!$A:$F,3,FALSE),"")</f>
        <v/>
      </c>
      <c r="F151" s="6" t="str">
        <f>_xlfn.IFNA(VLOOKUP(C151,'Team Rosters'!$A:$F,4,FALSE),"")</f>
        <v/>
      </c>
      <c r="G151" s="6" t="str">
        <f>_xlfn.IFNA(VLOOKUP(C151,'Team Rosters'!$A:$F,5,FALSE),"")</f>
        <v/>
      </c>
      <c r="H151" s="6" t="str">
        <f>_xlfn.IFNA(VLOOKUP(C151,'Team Rosters'!$A:$F,6,FALSE),"")</f>
        <v/>
      </c>
      <c r="I151" s="6" t="str">
        <f>IF(H151="","",IF(COUNTIF($H$2:H151,H151)&lt;8,"Varsity",IF(AND(COUNTIF($H$2:H151,H151)&gt;7,COUNTIF($H$2:H151,H151)&lt;15),"JV","")))</f>
        <v/>
      </c>
      <c r="J151" s="6"/>
      <c r="K151" s="6"/>
      <c r="L151" s="6"/>
    </row>
  </sheetData>
  <sheetProtection formatCells="0" formatColumns="0" formatRows="0" sort="0" autoFilter="0" pivotTables="0"/>
  <protectedRanges>
    <protectedRange sqref="N6:P6 N2:Q2" name="Range2"/>
    <protectedRange sqref="A1:C1048576" name="Range1"/>
  </protectedRanges>
  <autoFilter ref="A1:L151" xr:uid="{07B6A5ED-3082-48C6-8CA7-45CDEEA0E618}">
    <sortState xmlns:xlrd2="http://schemas.microsoft.com/office/spreadsheetml/2017/richdata2" ref="A2:L151">
      <sortCondition ref="B1:B151"/>
    </sortState>
  </autoFilter>
  <mergeCells count="2">
    <mergeCell ref="N1:P1"/>
    <mergeCell ref="N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BE89-7B71-41AC-A1A6-C44C7A37566D}">
  <dimension ref="A1:F200"/>
  <sheetViews>
    <sheetView view="pageBreakPreview" zoomScaleNormal="100" zoomScaleSheetLayoutView="100" workbookViewId="0">
      <pane ySplit="1" topLeftCell="A182" activePane="bottomLeft" state="frozen"/>
      <selection pane="bottomLeft" activeCell="E193" sqref="E193"/>
    </sheetView>
  </sheetViews>
  <sheetFormatPr defaultColWidth="9.7109375" defaultRowHeight="15" x14ac:dyDescent="0.25"/>
  <cols>
    <col min="1" max="1" width="10.42578125" style="1" bestFit="1" customWidth="1"/>
    <col min="2" max="2" width="16" style="1" bestFit="1" customWidth="1"/>
    <col min="3" max="3" width="16.7109375" style="1" bestFit="1" customWidth="1"/>
    <col min="4" max="4" width="8.5703125" style="1" bestFit="1" customWidth="1"/>
    <col min="5" max="5" width="16" style="1" customWidth="1"/>
    <col min="6" max="6" width="10.42578125" style="1" bestFit="1" customWidth="1"/>
    <col min="7" max="16384" width="9.7109375" style="1"/>
  </cols>
  <sheetData>
    <row r="1" spans="1:6" x14ac:dyDescent="0.25">
      <c r="A1" s="8" t="s">
        <v>65</v>
      </c>
      <c r="B1" s="8" t="s">
        <v>63</v>
      </c>
      <c r="C1" s="8" t="s">
        <v>64</v>
      </c>
      <c r="D1" s="8" t="s">
        <v>2</v>
      </c>
      <c r="E1" s="8" t="s">
        <v>3</v>
      </c>
      <c r="F1" s="8" t="s">
        <v>62</v>
      </c>
    </row>
    <row r="2" spans="1:6" x14ac:dyDescent="0.25">
      <c r="A2" s="11">
        <v>1</v>
      </c>
      <c r="B2" s="13" t="s">
        <v>313</v>
      </c>
      <c r="C2" s="13" t="s">
        <v>314</v>
      </c>
      <c r="D2" s="13">
        <v>6</v>
      </c>
      <c r="E2" s="14" t="s">
        <v>278</v>
      </c>
      <c r="F2" s="14" t="s">
        <v>290</v>
      </c>
    </row>
    <row r="3" spans="1:6" x14ac:dyDescent="0.25">
      <c r="A3" s="11">
        <v>2</v>
      </c>
      <c r="B3" s="13" t="s">
        <v>292</v>
      </c>
      <c r="C3" s="13" t="s">
        <v>293</v>
      </c>
      <c r="D3" s="13">
        <v>8</v>
      </c>
      <c r="E3" s="14" t="s">
        <v>278</v>
      </c>
      <c r="F3" s="14" t="s">
        <v>290</v>
      </c>
    </row>
    <row r="4" spans="1:6" x14ac:dyDescent="0.25">
      <c r="A4" s="11">
        <v>3</v>
      </c>
      <c r="B4" s="13" t="s">
        <v>306</v>
      </c>
      <c r="C4" s="13" t="s">
        <v>307</v>
      </c>
      <c r="D4" s="13">
        <v>7</v>
      </c>
      <c r="E4" s="14" t="s">
        <v>278</v>
      </c>
      <c r="F4" s="14" t="s">
        <v>290</v>
      </c>
    </row>
    <row r="5" spans="1:6" x14ac:dyDescent="0.25">
      <c r="A5" s="11">
        <v>4</v>
      </c>
      <c r="B5" s="13" t="s">
        <v>317</v>
      </c>
      <c r="C5" s="13" t="s">
        <v>295</v>
      </c>
      <c r="D5" s="13">
        <v>6</v>
      </c>
      <c r="E5" s="14" t="s">
        <v>278</v>
      </c>
      <c r="F5" s="14" t="s">
        <v>290</v>
      </c>
    </row>
    <row r="6" spans="1:6" x14ac:dyDescent="0.25">
      <c r="A6" s="11">
        <v>5</v>
      </c>
      <c r="B6" s="13" t="s">
        <v>294</v>
      </c>
      <c r="C6" s="13" t="s">
        <v>295</v>
      </c>
      <c r="D6" s="13">
        <v>8</v>
      </c>
      <c r="E6" s="14" t="s">
        <v>278</v>
      </c>
      <c r="F6" s="14" t="s">
        <v>290</v>
      </c>
    </row>
    <row r="7" spans="1:6" x14ac:dyDescent="0.25">
      <c r="A7" s="11">
        <v>6</v>
      </c>
      <c r="B7" s="13" t="s">
        <v>223</v>
      </c>
      <c r="C7" s="13" t="s">
        <v>291</v>
      </c>
      <c r="D7" s="13">
        <v>8</v>
      </c>
      <c r="E7" s="14" t="s">
        <v>278</v>
      </c>
      <c r="F7" s="14" t="s">
        <v>290</v>
      </c>
    </row>
    <row r="8" spans="1:6" x14ac:dyDescent="0.25">
      <c r="A8" s="11">
        <v>7</v>
      </c>
      <c r="B8" s="13" t="s">
        <v>311</v>
      </c>
      <c r="C8" s="13" t="s">
        <v>312</v>
      </c>
      <c r="D8" s="13">
        <v>6</v>
      </c>
      <c r="E8" s="14" t="s">
        <v>278</v>
      </c>
      <c r="F8" s="14" t="s">
        <v>290</v>
      </c>
    </row>
    <row r="9" spans="1:6" x14ac:dyDescent="0.25">
      <c r="A9" s="11">
        <v>8</v>
      </c>
      <c r="B9" s="13" t="s">
        <v>321</v>
      </c>
      <c r="C9" s="13" t="s">
        <v>322</v>
      </c>
      <c r="D9" s="13">
        <v>5</v>
      </c>
      <c r="E9" s="14" t="s">
        <v>278</v>
      </c>
      <c r="F9" s="14" t="s">
        <v>290</v>
      </c>
    </row>
    <row r="10" spans="1:6" x14ac:dyDescent="0.25">
      <c r="A10" s="11">
        <v>9</v>
      </c>
      <c r="B10" s="13" t="s">
        <v>323</v>
      </c>
      <c r="C10" s="13" t="s">
        <v>324</v>
      </c>
      <c r="D10" s="13">
        <v>6</v>
      </c>
      <c r="E10" s="14" t="s">
        <v>278</v>
      </c>
      <c r="F10" s="14" t="s">
        <v>290</v>
      </c>
    </row>
    <row r="11" spans="1:6" x14ac:dyDescent="0.25">
      <c r="A11" s="11">
        <v>10</v>
      </c>
      <c r="B11" s="13" t="s">
        <v>304</v>
      </c>
      <c r="C11" s="13" t="s">
        <v>305</v>
      </c>
      <c r="D11" s="13">
        <v>7</v>
      </c>
      <c r="E11" s="14" t="s">
        <v>278</v>
      </c>
      <c r="F11" s="14" t="s">
        <v>290</v>
      </c>
    </row>
    <row r="12" spans="1:6" x14ac:dyDescent="0.25">
      <c r="A12" s="11">
        <v>11</v>
      </c>
      <c r="B12" s="13" t="s">
        <v>320</v>
      </c>
      <c r="C12" s="13" t="s">
        <v>305</v>
      </c>
      <c r="D12" s="13">
        <v>5</v>
      </c>
      <c r="E12" s="14" t="s">
        <v>278</v>
      </c>
      <c r="F12" s="14" t="s">
        <v>290</v>
      </c>
    </row>
    <row r="13" spans="1:6" x14ac:dyDescent="0.25">
      <c r="A13" s="11">
        <v>12</v>
      </c>
      <c r="B13" s="13" t="s">
        <v>318</v>
      </c>
      <c r="C13" s="13" t="s">
        <v>319</v>
      </c>
      <c r="D13" s="13">
        <v>6</v>
      </c>
      <c r="E13" s="14" t="s">
        <v>278</v>
      </c>
      <c r="F13" s="14" t="s">
        <v>290</v>
      </c>
    </row>
    <row r="14" spans="1:6" x14ac:dyDescent="0.25">
      <c r="A14" s="11">
        <v>13</v>
      </c>
      <c r="B14" s="13" t="s">
        <v>302</v>
      </c>
      <c r="C14" s="13" t="s">
        <v>325</v>
      </c>
      <c r="D14" s="13">
        <v>6</v>
      </c>
      <c r="E14" s="14" t="s">
        <v>278</v>
      </c>
      <c r="F14" s="14" t="s">
        <v>290</v>
      </c>
    </row>
    <row r="15" spans="1:6" x14ac:dyDescent="0.25">
      <c r="A15" s="11">
        <v>14</v>
      </c>
      <c r="B15" s="13" t="s">
        <v>302</v>
      </c>
      <c r="C15" s="13" t="s">
        <v>303</v>
      </c>
      <c r="D15" s="13">
        <v>7</v>
      </c>
      <c r="E15" s="14" t="s">
        <v>278</v>
      </c>
      <c r="F15" s="14" t="s">
        <v>290</v>
      </c>
    </row>
    <row r="16" spans="1:6" x14ac:dyDescent="0.25">
      <c r="A16" s="11">
        <v>15</v>
      </c>
      <c r="B16" s="13" t="s">
        <v>315</v>
      </c>
      <c r="C16" s="13" t="s">
        <v>316</v>
      </c>
      <c r="D16" s="13">
        <v>6</v>
      </c>
      <c r="E16" s="14" t="s">
        <v>278</v>
      </c>
      <c r="F16" s="14" t="s">
        <v>290</v>
      </c>
    </row>
    <row r="17" spans="1:6" x14ac:dyDescent="0.25">
      <c r="A17" s="11">
        <v>16</v>
      </c>
      <c r="B17" s="13" t="s">
        <v>327</v>
      </c>
      <c r="C17" s="13" t="s">
        <v>328</v>
      </c>
      <c r="D17" s="13">
        <v>5</v>
      </c>
      <c r="E17" s="14" t="s">
        <v>278</v>
      </c>
      <c r="F17" s="14" t="s">
        <v>290</v>
      </c>
    </row>
    <row r="18" spans="1:6" x14ac:dyDescent="0.25">
      <c r="A18" s="11">
        <v>17</v>
      </c>
      <c r="B18" s="13" t="s">
        <v>308</v>
      </c>
      <c r="C18" s="13" t="s">
        <v>98</v>
      </c>
      <c r="D18" s="13">
        <v>7</v>
      </c>
      <c r="E18" s="14" t="s">
        <v>278</v>
      </c>
      <c r="F18" s="14" t="s">
        <v>290</v>
      </c>
    </row>
    <row r="19" spans="1:6" x14ac:dyDescent="0.25">
      <c r="A19" s="11">
        <v>18</v>
      </c>
      <c r="B19" s="13" t="s">
        <v>326</v>
      </c>
      <c r="C19" s="13" t="s">
        <v>289</v>
      </c>
      <c r="D19" s="13">
        <v>6</v>
      </c>
      <c r="E19" s="14" t="s">
        <v>278</v>
      </c>
      <c r="F19" s="14" t="s">
        <v>290</v>
      </c>
    </row>
    <row r="20" spans="1:6" x14ac:dyDescent="0.25">
      <c r="A20" s="11">
        <v>19</v>
      </c>
      <c r="B20" s="13" t="s">
        <v>288</v>
      </c>
      <c r="C20" s="13" t="s">
        <v>289</v>
      </c>
      <c r="D20" s="13">
        <v>8</v>
      </c>
      <c r="E20" s="14" t="s">
        <v>278</v>
      </c>
      <c r="F20" s="14" t="s">
        <v>290</v>
      </c>
    </row>
    <row r="21" spans="1:6" x14ac:dyDescent="0.25">
      <c r="A21" s="11">
        <v>20</v>
      </c>
      <c r="B21" s="13" t="s">
        <v>329</v>
      </c>
      <c r="C21" s="13" t="s">
        <v>330</v>
      </c>
      <c r="D21" s="13">
        <v>5</v>
      </c>
      <c r="E21" s="14" t="s">
        <v>278</v>
      </c>
      <c r="F21" s="14" t="s">
        <v>290</v>
      </c>
    </row>
    <row r="22" spans="1:6" x14ac:dyDescent="0.25">
      <c r="A22" s="11">
        <v>21</v>
      </c>
      <c r="B22" s="13" t="s">
        <v>309</v>
      </c>
      <c r="C22" s="13" t="s">
        <v>310</v>
      </c>
      <c r="D22" s="13">
        <v>7</v>
      </c>
      <c r="E22" s="14" t="s">
        <v>278</v>
      </c>
      <c r="F22" s="14" t="s">
        <v>290</v>
      </c>
    </row>
    <row r="23" spans="1:6" x14ac:dyDescent="0.25">
      <c r="A23" s="11">
        <v>22</v>
      </c>
      <c r="B23" s="13" t="s">
        <v>298</v>
      </c>
      <c r="C23" s="13" t="s">
        <v>299</v>
      </c>
      <c r="D23" s="13">
        <v>7</v>
      </c>
      <c r="E23" s="14" t="s">
        <v>278</v>
      </c>
      <c r="F23" s="14" t="s">
        <v>290</v>
      </c>
    </row>
    <row r="24" spans="1:6" x14ac:dyDescent="0.25">
      <c r="A24" s="11">
        <v>23</v>
      </c>
      <c r="B24" s="13" t="s">
        <v>300</v>
      </c>
      <c r="C24" s="13" t="s">
        <v>301</v>
      </c>
      <c r="D24" s="13">
        <v>7</v>
      </c>
      <c r="E24" s="14" t="s">
        <v>278</v>
      </c>
      <c r="F24" s="14" t="s">
        <v>290</v>
      </c>
    </row>
    <row r="25" spans="1:6" x14ac:dyDescent="0.25">
      <c r="A25" s="11">
        <v>24</v>
      </c>
      <c r="B25" s="13" t="s">
        <v>287</v>
      </c>
      <c r="C25" s="13" t="s">
        <v>296</v>
      </c>
      <c r="D25" s="13">
        <v>8</v>
      </c>
      <c r="E25" s="14" t="s">
        <v>278</v>
      </c>
      <c r="F25" s="14" t="s">
        <v>290</v>
      </c>
    </row>
    <row r="26" spans="1:6" x14ac:dyDescent="0.25">
      <c r="A26" s="11">
        <v>25</v>
      </c>
      <c r="B26" s="13" t="s">
        <v>222</v>
      </c>
      <c r="C26" s="13" t="s">
        <v>297</v>
      </c>
      <c r="D26" s="13">
        <v>8</v>
      </c>
      <c r="E26" s="14" t="s">
        <v>278</v>
      </c>
      <c r="F26" s="14" t="s">
        <v>290</v>
      </c>
    </row>
    <row r="27" spans="1:6" x14ac:dyDescent="0.25">
      <c r="A27" s="11">
        <v>26</v>
      </c>
      <c r="B27" s="15" t="s">
        <v>351</v>
      </c>
      <c r="C27" s="15" t="s">
        <v>352</v>
      </c>
      <c r="D27" s="15">
        <v>7</v>
      </c>
      <c r="E27" s="16" t="s">
        <v>282</v>
      </c>
      <c r="F27" s="16" t="s">
        <v>290</v>
      </c>
    </row>
    <row r="28" spans="1:6" x14ac:dyDescent="0.25">
      <c r="A28" s="11">
        <v>27</v>
      </c>
      <c r="B28" s="15" t="s">
        <v>357</v>
      </c>
      <c r="C28" s="15" t="s">
        <v>358</v>
      </c>
      <c r="D28" s="15">
        <v>6</v>
      </c>
      <c r="E28" s="16" t="s">
        <v>282</v>
      </c>
      <c r="F28" s="16" t="s">
        <v>290</v>
      </c>
    </row>
    <row r="29" spans="1:6" x14ac:dyDescent="0.25">
      <c r="A29" s="11">
        <v>28</v>
      </c>
      <c r="B29" s="15" t="s">
        <v>365</v>
      </c>
      <c r="C29" s="15" t="s">
        <v>366</v>
      </c>
      <c r="D29" s="15">
        <v>5</v>
      </c>
      <c r="E29" s="16" t="s">
        <v>282</v>
      </c>
      <c r="F29" s="16" t="s">
        <v>290</v>
      </c>
    </row>
    <row r="30" spans="1:6" x14ac:dyDescent="0.25">
      <c r="A30" s="11">
        <v>29</v>
      </c>
      <c r="B30" s="15" t="s">
        <v>357</v>
      </c>
      <c r="C30" s="15" t="s">
        <v>359</v>
      </c>
      <c r="D30" s="15">
        <v>6</v>
      </c>
      <c r="E30" s="16" t="s">
        <v>282</v>
      </c>
      <c r="F30" s="16" t="s">
        <v>290</v>
      </c>
    </row>
    <row r="31" spans="1:6" x14ac:dyDescent="0.25">
      <c r="A31" s="11">
        <v>30</v>
      </c>
      <c r="B31" s="15" t="s">
        <v>342</v>
      </c>
      <c r="C31" s="15" t="s">
        <v>343</v>
      </c>
      <c r="D31" s="15">
        <v>8</v>
      </c>
      <c r="E31" s="16" t="s">
        <v>282</v>
      </c>
      <c r="F31" s="16" t="s">
        <v>290</v>
      </c>
    </row>
    <row r="32" spans="1:6" x14ac:dyDescent="0.25">
      <c r="A32" s="11">
        <v>31</v>
      </c>
      <c r="B32" s="15" t="s">
        <v>164</v>
      </c>
      <c r="C32" s="15" t="s">
        <v>364</v>
      </c>
      <c r="D32" s="15">
        <v>6</v>
      </c>
      <c r="E32" s="16" t="s">
        <v>282</v>
      </c>
      <c r="F32" s="16" t="s">
        <v>290</v>
      </c>
    </row>
    <row r="33" spans="1:6" x14ac:dyDescent="0.25">
      <c r="A33" s="11">
        <v>32</v>
      </c>
      <c r="B33" s="15" t="s">
        <v>331</v>
      </c>
      <c r="C33" s="15" t="s">
        <v>332</v>
      </c>
      <c r="D33" s="15">
        <v>8</v>
      </c>
      <c r="E33" s="16" t="s">
        <v>282</v>
      </c>
      <c r="F33" s="16" t="s">
        <v>290</v>
      </c>
    </row>
    <row r="34" spans="1:6" x14ac:dyDescent="0.25">
      <c r="A34" s="11">
        <v>33</v>
      </c>
      <c r="B34" s="15" t="s">
        <v>354</v>
      </c>
      <c r="C34" s="15" t="s">
        <v>332</v>
      </c>
      <c r="D34" s="15">
        <v>6</v>
      </c>
      <c r="E34" s="16" t="s">
        <v>282</v>
      </c>
      <c r="F34" s="16" t="s">
        <v>290</v>
      </c>
    </row>
    <row r="35" spans="1:6" x14ac:dyDescent="0.25">
      <c r="A35" s="11">
        <v>34</v>
      </c>
      <c r="B35" s="15" t="s">
        <v>335</v>
      </c>
      <c r="C35" s="15" t="s">
        <v>336</v>
      </c>
      <c r="D35" s="15">
        <v>8</v>
      </c>
      <c r="E35" s="16" t="s">
        <v>282</v>
      </c>
      <c r="F35" s="16" t="s">
        <v>290</v>
      </c>
    </row>
    <row r="36" spans="1:6" x14ac:dyDescent="0.25">
      <c r="A36" s="11">
        <v>35</v>
      </c>
      <c r="B36" s="15" t="s">
        <v>355</v>
      </c>
      <c r="C36" s="15" t="s">
        <v>356</v>
      </c>
      <c r="D36" s="15">
        <v>6</v>
      </c>
      <c r="E36" s="16" t="s">
        <v>282</v>
      </c>
      <c r="F36" s="16" t="s">
        <v>290</v>
      </c>
    </row>
    <row r="37" spans="1:6" x14ac:dyDescent="0.25">
      <c r="A37" s="11">
        <v>36</v>
      </c>
      <c r="B37" s="15" t="s">
        <v>337</v>
      </c>
      <c r="C37" s="15" t="s">
        <v>312</v>
      </c>
      <c r="D37" s="15">
        <v>8</v>
      </c>
      <c r="E37" s="16" t="s">
        <v>282</v>
      </c>
      <c r="F37" s="16" t="s">
        <v>290</v>
      </c>
    </row>
    <row r="38" spans="1:6" x14ac:dyDescent="0.25">
      <c r="A38" s="11">
        <v>37</v>
      </c>
      <c r="B38" s="15" t="s">
        <v>338</v>
      </c>
      <c r="C38" s="15" t="s">
        <v>339</v>
      </c>
      <c r="D38" s="15">
        <v>8</v>
      </c>
      <c r="E38" s="16" t="s">
        <v>282</v>
      </c>
      <c r="F38" s="16" t="s">
        <v>290</v>
      </c>
    </row>
    <row r="39" spans="1:6" x14ac:dyDescent="0.25">
      <c r="A39" s="11">
        <v>38</v>
      </c>
      <c r="B39" s="15" t="s">
        <v>344</v>
      </c>
      <c r="C39" s="15" t="s">
        <v>345</v>
      </c>
      <c r="D39" s="15">
        <v>8</v>
      </c>
      <c r="E39" s="16" t="s">
        <v>282</v>
      </c>
      <c r="F39" s="16" t="s">
        <v>290</v>
      </c>
    </row>
    <row r="40" spans="1:6" x14ac:dyDescent="0.25">
      <c r="A40" s="11">
        <v>39</v>
      </c>
      <c r="B40" s="15" t="s">
        <v>57</v>
      </c>
      <c r="C40" s="15" t="s">
        <v>346</v>
      </c>
      <c r="D40" s="15">
        <v>8</v>
      </c>
      <c r="E40" s="16" t="s">
        <v>282</v>
      </c>
      <c r="F40" s="16" t="s">
        <v>290</v>
      </c>
    </row>
    <row r="41" spans="1:6" x14ac:dyDescent="0.25">
      <c r="A41" s="11">
        <v>40</v>
      </c>
      <c r="B41" s="15" t="s">
        <v>349</v>
      </c>
      <c r="C41" s="15" t="s">
        <v>350</v>
      </c>
      <c r="D41" s="15">
        <v>7</v>
      </c>
      <c r="E41" s="16" t="s">
        <v>282</v>
      </c>
      <c r="F41" s="16" t="s">
        <v>290</v>
      </c>
    </row>
    <row r="42" spans="1:6" x14ac:dyDescent="0.25">
      <c r="A42" s="11">
        <v>41</v>
      </c>
      <c r="B42" s="15" t="s">
        <v>333</v>
      </c>
      <c r="C42" s="15" t="s">
        <v>334</v>
      </c>
      <c r="D42" s="15">
        <v>8</v>
      </c>
      <c r="E42" s="16" t="s">
        <v>282</v>
      </c>
      <c r="F42" s="16" t="s">
        <v>290</v>
      </c>
    </row>
    <row r="43" spans="1:6" x14ac:dyDescent="0.25">
      <c r="A43" s="11">
        <v>42</v>
      </c>
      <c r="B43" s="15" t="s">
        <v>340</v>
      </c>
      <c r="C43" s="15" t="s">
        <v>341</v>
      </c>
      <c r="D43" s="15">
        <v>8</v>
      </c>
      <c r="E43" s="16" t="s">
        <v>282</v>
      </c>
      <c r="F43" s="16" t="s">
        <v>290</v>
      </c>
    </row>
    <row r="44" spans="1:6" x14ac:dyDescent="0.25">
      <c r="A44" s="11">
        <v>43</v>
      </c>
      <c r="B44" s="15" t="s">
        <v>353</v>
      </c>
      <c r="C44" s="15" t="s">
        <v>341</v>
      </c>
      <c r="D44" s="15">
        <v>7</v>
      </c>
      <c r="E44" s="16" t="s">
        <v>282</v>
      </c>
      <c r="F44" s="16" t="s">
        <v>290</v>
      </c>
    </row>
    <row r="45" spans="1:6" x14ac:dyDescent="0.25">
      <c r="A45" s="11">
        <v>44</v>
      </c>
      <c r="B45" s="15" t="s">
        <v>353</v>
      </c>
      <c r="C45" s="15" t="s">
        <v>367</v>
      </c>
      <c r="D45" s="15">
        <v>5</v>
      </c>
      <c r="E45" s="16" t="s">
        <v>282</v>
      </c>
      <c r="F45" s="16" t="s">
        <v>290</v>
      </c>
    </row>
    <row r="46" spans="1:6" x14ac:dyDescent="0.25">
      <c r="A46" s="11">
        <v>45</v>
      </c>
      <c r="B46" s="15" t="s">
        <v>362</v>
      </c>
      <c r="C46" s="15" t="s">
        <v>363</v>
      </c>
      <c r="D46" s="15">
        <v>6</v>
      </c>
      <c r="E46" s="16" t="s">
        <v>282</v>
      </c>
      <c r="F46" s="16" t="s">
        <v>290</v>
      </c>
    </row>
    <row r="47" spans="1:6" x14ac:dyDescent="0.25">
      <c r="A47" s="11">
        <v>46</v>
      </c>
      <c r="B47" s="15" t="s">
        <v>360</v>
      </c>
      <c r="C47" s="15" t="s">
        <v>361</v>
      </c>
      <c r="D47" s="15">
        <v>6</v>
      </c>
      <c r="E47" s="16" t="s">
        <v>282</v>
      </c>
      <c r="F47" s="16" t="s">
        <v>290</v>
      </c>
    </row>
    <row r="48" spans="1:6" x14ac:dyDescent="0.25">
      <c r="A48" s="11">
        <v>47</v>
      </c>
      <c r="B48" s="15" t="s">
        <v>166</v>
      </c>
      <c r="C48" s="15" t="s">
        <v>301</v>
      </c>
      <c r="D48" s="15">
        <v>6</v>
      </c>
      <c r="E48" s="16" t="s">
        <v>282</v>
      </c>
      <c r="F48" s="16" t="s">
        <v>290</v>
      </c>
    </row>
    <row r="49" spans="1:6" x14ac:dyDescent="0.25">
      <c r="A49" s="11">
        <v>48</v>
      </c>
      <c r="B49" s="15" t="s">
        <v>347</v>
      </c>
      <c r="C49" s="15" t="s">
        <v>348</v>
      </c>
      <c r="D49" s="15">
        <v>7</v>
      </c>
      <c r="E49" s="16" t="s">
        <v>282</v>
      </c>
      <c r="F49" s="16" t="s">
        <v>290</v>
      </c>
    </row>
    <row r="50" spans="1:6" x14ac:dyDescent="0.25">
      <c r="A50" s="17">
        <v>338</v>
      </c>
      <c r="B50" s="17" t="s">
        <v>42</v>
      </c>
      <c r="C50" s="17" t="s">
        <v>41</v>
      </c>
      <c r="D50" s="17">
        <v>7</v>
      </c>
      <c r="E50" s="17" t="s">
        <v>278</v>
      </c>
      <c r="F50" s="17" t="s">
        <v>60</v>
      </c>
    </row>
    <row r="51" spans="1:6" x14ac:dyDescent="0.25">
      <c r="A51" s="17">
        <v>339</v>
      </c>
      <c r="B51" s="17" t="s">
        <v>81</v>
      </c>
      <c r="C51" s="17" t="s">
        <v>82</v>
      </c>
      <c r="D51" s="17">
        <v>6</v>
      </c>
      <c r="E51" s="17" t="s">
        <v>278</v>
      </c>
      <c r="F51" s="17" t="s">
        <v>60</v>
      </c>
    </row>
    <row r="52" spans="1:6" x14ac:dyDescent="0.25">
      <c r="A52" s="17">
        <v>340</v>
      </c>
      <c r="B52" s="17" t="s">
        <v>83</v>
      </c>
      <c r="C52" s="17" t="s">
        <v>84</v>
      </c>
      <c r="D52" s="17">
        <v>6</v>
      </c>
      <c r="E52" s="17" t="s">
        <v>278</v>
      </c>
      <c r="F52" s="17" t="s">
        <v>60</v>
      </c>
    </row>
    <row r="53" spans="1:6" x14ac:dyDescent="0.25">
      <c r="A53" s="17">
        <v>341</v>
      </c>
      <c r="B53" s="17" t="s">
        <v>85</v>
      </c>
      <c r="C53" s="17" t="s">
        <v>86</v>
      </c>
      <c r="D53" s="17">
        <v>6</v>
      </c>
      <c r="E53" s="17" t="s">
        <v>278</v>
      </c>
      <c r="F53" s="17" t="s">
        <v>60</v>
      </c>
    </row>
    <row r="54" spans="1:6" x14ac:dyDescent="0.25">
      <c r="A54" s="17">
        <v>342</v>
      </c>
      <c r="B54" s="17" t="s">
        <v>44</v>
      </c>
      <c r="C54" s="17" t="s">
        <v>43</v>
      </c>
      <c r="D54" s="17">
        <v>7</v>
      </c>
      <c r="E54" s="17" t="s">
        <v>278</v>
      </c>
      <c r="F54" s="17" t="s">
        <v>60</v>
      </c>
    </row>
    <row r="55" spans="1:6" x14ac:dyDescent="0.25">
      <c r="A55" s="17"/>
      <c r="B55" s="17" t="s">
        <v>87</v>
      </c>
      <c r="C55" s="17" t="s">
        <v>88</v>
      </c>
      <c r="D55" s="17">
        <v>6</v>
      </c>
      <c r="E55" s="17" t="s">
        <v>278</v>
      </c>
      <c r="F55" s="17" t="s">
        <v>60</v>
      </c>
    </row>
    <row r="56" spans="1:6" x14ac:dyDescent="0.25">
      <c r="A56" s="17">
        <v>343</v>
      </c>
      <c r="B56" s="17" t="s">
        <v>89</v>
      </c>
      <c r="C56" s="17" t="s">
        <v>90</v>
      </c>
      <c r="D56" s="17">
        <v>6</v>
      </c>
      <c r="E56" s="17" t="s">
        <v>278</v>
      </c>
      <c r="F56" s="17" t="s">
        <v>60</v>
      </c>
    </row>
    <row r="57" spans="1:6" x14ac:dyDescent="0.25">
      <c r="A57" s="17">
        <v>344</v>
      </c>
      <c r="B57" s="17" t="s">
        <v>287</v>
      </c>
      <c r="C57" s="17" t="s">
        <v>90</v>
      </c>
      <c r="D57" s="17">
        <v>6</v>
      </c>
      <c r="E57" s="17" t="s">
        <v>278</v>
      </c>
      <c r="F57" s="17" t="s">
        <v>60</v>
      </c>
    </row>
    <row r="58" spans="1:6" x14ac:dyDescent="0.25">
      <c r="A58" s="17">
        <v>345</v>
      </c>
      <c r="B58" s="17" t="s">
        <v>91</v>
      </c>
      <c r="C58" s="17" t="s">
        <v>92</v>
      </c>
      <c r="D58" s="17">
        <v>6</v>
      </c>
      <c r="E58" s="17" t="s">
        <v>278</v>
      </c>
      <c r="F58" s="17" t="s">
        <v>60</v>
      </c>
    </row>
    <row r="59" spans="1:6" x14ac:dyDescent="0.25">
      <c r="A59" s="17">
        <v>346</v>
      </c>
      <c r="B59" s="17" t="s">
        <v>368</v>
      </c>
      <c r="C59" s="17" t="s">
        <v>93</v>
      </c>
      <c r="D59" s="17">
        <v>6</v>
      </c>
      <c r="E59" s="17" t="s">
        <v>278</v>
      </c>
      <c r="F59" s="17" t="s">
        <v>60</v>
      </c>
    </row>
    <row r="60" spans="1:6" x14ac:dyDescent="0.25">
      <c r="A60" s="17">
        <v>347</v>
      </c>
      <c r="B60" s="17" t="s">
        <v>77</v>
      </c>
      <c r="C60" s="17" t="s">
        <v>78</v>
      </c>
      <c r="D60" s="17">
        <v>7</v>
      </c>
      <c r="E60" s="17" t="s">
        <v>278</v>
      </c>
      <c r="F60" s="17" t="s">
        <v>60</v>
      </c>
    </row>
    <row r="61" spans="1:6" x14ac:dyDescent="0.25">
      <c r="A61" s="17">
        <v>348</v>
      </c>
      <c r="B61" s="17" t="s">
        <v>79</v>
      </c>
      <c r="C61" s="17" t="s">
        <v>80</v>
      </c>
      <c r="D61" s="17">
        <v>7</v>
      </c>
      <c r="E61" s="17" t="s">
        <v>278</v>
      </c>
      <c r="F61" s="17" t="s">
        <v>60</v>
      </c>
    </row>
    <row r="62" spans="1:6" x14ac:dyDescent="0.25">
      <c r="A62" s="17">
        <v>349</v>
      </c>
      <c r="B62" s="17" t="s">
        <v>37</v>
      </c>
      <c r="C62" s="17" t="s">
        <v>36</v>
      </c>
      <c r="D62" s="17">
        <v>8</v>
      </c>
      <c r="E62" s="17" t="s">
        <v>278</v>
      </c>
      <c r="F62" s="17" t="s">
        <v>60</v>
      </c>
    </row>
    <row r="63" spans="1:6" x14ac:dyDescent="0.25">
      <c r="A63" s="17">
        <v>350</v>
      </c>
      <c r="B63" s="17" t="s">
        <v>59</v>
      </c>
      <c r="C63" s="17" t="s">
        <v>94</v>
      </c>
      <c r="D63" s="17">
        <v>6</v>
      </c>
      <c r="E63" s="17" t="s">
        <v>278</v>
      </c>
      <c r="F63" s="17" t="s">
        <v>60</v>
      </c>
    </row>
    <row r="64" spans="1:6" x14ac:dyDescent="0.25">
      <c r="A64" s="17">
        <v>351</v>
      </c>
      <c r="B64" s="17" t="s">
        <v>46</v>
      </c>
      <c r="C64" s="17" t="s">
        <v>45</v>
      </c>
      <c r="D64" s="17">
        <v>7</v>
      </c>
      <c r="E64" s="17" t="s">
        <v>278</v>
      </c>
      <c r="F64" s="17" t="s">
        <v>60</v>
      </c>
    </row>
    <row r="65" spans="1:6" x14ac:dyDescent="0.25">
      <c r="A65" s="17">
        <v>352</v>
      </c>
      <c r="B65" s="17" t="s">
        <v>48</v>
      </c>
      <c r="C65" s="17" t="s">
        <v>47</v>
      </c>
      <c r="D65" s="17">
        <v>7</v>
      </c>
      <c r="E65" s="17" t="s">
        <v>278</v>
      </c>
      <c r="F65" s="17" t="s">
        <v>60</v>
      </c>
    </row>
    <row r="66" spans="1:6" x14ac:dyDescent="0.25">
      <c r="A66" s="17">
        <v>353</v>
      </c>
      <c r="B66" s="17" t="s">
        <v>95</v>
      </c>
      <c r="C66" s="17" t="s">
        <v>96</v>
      </c>
      <c r="D66" s="17">
        <v>6</v>
      </c>
      <c r="E66" s="17" t="s">
        <v>278</v>
      </c>
      <c r="F66" s="17" t="s">
        <v>60</v>
      </c>
    </row>
    <row r="67" spans="1:6" x14ac:dyDescent="0.25">
      <c r="A67" s="17">
        <v>354</v>
      </c>
      <c r="B67" s="17" t="s">
        <v>97</v>
      </c>
      <c r="C67" s="17" t="s">
        <v>98</v>
      </c>
      <c r="D67" s="17">
        <v>6</v>
      </c>
      <c r="E67" s="17" t="s">
        <v>278</v>
      </c>
      <c r="F67" s="17" t="s">
        <v>60</v>
      </c>
    </row>
    <row r="68" spans="1:6" x14ac:dyDescent="0.25">
      <c r="A68" s="17">
        <v>355</v>
      </c>
      <c r="B68" s="17" t="s">
        <v>50</v>
      </c>
      <c r="C68" s="17" t="s">
        <v>49</v>
      </c>
      <c r="D68" s="17">
        <v>7</v>
      </c>
      <c r="E68" s="17" t="s">
        <v>278</v>
      </c>
      <c r="F68" s="17" t="s">
        <v>60</v>
      </c>
    </row>
    <row r="69" spans="1:6" x14ac:dyDescent="0.25">
      <c r="A69" s="17">
        <v>356</v>
      </c>
      <c r="B69" s="17" t="s">
        <v>38</v>
      </c>
      <c r="C69" s="17" t="s">
        <v>5</v>
      </c>
      <c r="D69" s="17">
        <v>8</v>
      </c>
      <c r="E69" s="17" t="s">
        <v>278</v>
      </c>
      <c r="F69" s="17" t="s">
        <v>60</v>
      </c>
    </row>
    <row r="70" spans="1:6" x14ac:dyDescent="0.25">
      <c r="A70" s="17">
        <v>357</v>
      </c>
      <c r="B70" s="17" t="s">
        <v>40</v>
      </c>
      <c r="C70" s="17" t="s">
        <v>39</v>
      </c>
      <c r="D70" s="17">
        <v>8</v>
      </c>
      <c r="E70" s="17" t="s">
        <v>278</v>
      </c>
      <c r="F70" s="17" t="s">
        <v>60</v>
      </c>
    </row>
    <row r="71" spans="1:6" x14ac:dyDescent="0.25">
      <c r="A71" s="17">
        <v>358</v>
      </c>
      <c r="B71" s="17" t="s">
        <v>99</v>
      </c>
      <c r="C71" s="17" t="s">
        <v>100</v>
      </c>
      <c r="D71" s="17">
        <v>6</v>
      </c>
      <c r="E71" s="17" t="s">
        <v>278</v>
      </c>
      <c r="F71" s="17" t="s">
        <v>60</v>
      </c>
    </row>
    <row r="72" spans="1:6" x14ac:dyDescent="0.25">
      <c r="A72" s="17">
        <v>359</v>
      </c>
      <c r="B72" s="17" t="s">
        <v>52</v>
      </c>
      <c r="C72" s="17" t="s">
        <v>51</v>
      </c>
      <c r="D72" s="17">
        <v>7</v>
      </c>
      <c r="E72" s="17" t="s">
        <v>278</v>
      </c>
      <c r="F72" s="17" t="s">
        <v>60</v>
      </c>
    </row>
    <row r="73" spans="1:6" x14ac:dyDescent="0.25">
      <c r="A73" s="17">
        <v>360</v>
      </c>
      <c r="B73" s="17" t="s">
        <v>101</v>
      </c>
      <c r="C73" s="17" t="s">
        <v>102</v>
      </c>
      <c r="D73" s="17">
        <v>6</v>
      </c>
      <c r="E73" s="17" t="s">
        <v>278</v>
      </c>
      <c r="F73" s="17" t="s">
        <v>60</v>
      </c>
    </row>
    <row r="74" spans="1:6" x14ac:dyDescent="0.25">
      <c r="A74" s="17">
        <v>361</v>
      </c>
      <c r="B74" s="17" t="s">
        <v>74</v>
      </c>
      <c r="C74" s="17" t="s">
        <v>103</v>
      </c>
      <c r="D74" s="17">
        <v>6</v>
      </c>
      <c r="E74" s="17" t="s">
        <v>278</v>
      </c>
      <c r="F74" s="17" t="s">
        <v>60</v>
      </c>
    </row>
    <row r="75" spans="1:6" x14ac:dyDescent="0.25">
      <c r="A75" s="17">
        <v>362</v>
      </c>
      <c r="B75" s="17" t="s">
        <v>113</v>
      </c>
      <c r="C75" s="17" t="s">
        <v>114</v>
      </c>
      <c r="D75" s="17">
        <v>6</v>
      </c>
      <c r="E75" s="17" t="s">
        <v>282</v>
      </c>
      <c r="F75" s="17" t="s">
        <v>60</v>
      </c>
    </row>
    <row r="76" spans="1:6" x14ac:dyDescent="0.25">
      <c r="A76" s="17">
        <v>363</v>
      </c>
      <c r="B76" s="17" t="s">
        <v>18</v>
      </c>
      <c r="C76" s="17" t="s">
        <v>17</v>
      </c>
      <c r="D76" s="17">
        <v>7</v>
      </c>
      <c r="E76" s="17" t="s">
        <v>282</v>
      </c>
      <c r="F76" s="17" t="s">
        <v>60</v>
      </c>
    </row>
    <row r="77" spans="1:6" x14ac:dyDescent="0.25">
      <c r="A77" s="17">
        <v>364</v>
      </c>
      <c r="B77" s="17" t="s">
        <v>20</v>
      </c>
      <c r="C77" s="17" t="s">
        <v>19</v>
      </c>
      <c r="D77" s="17">
        <v>7</v>
      </c>
      <c r="E77" s="17" t="s">
        <v>282</v>
      </c>
      <c r="F77" s="17" t="s">
        <v>60</v>
      </c>
    </row>
    <row r="78" spans="1:6" x14ac:dyDescent="0.25">
      <c r="A78" s="17">
        <v>365</v>
      </c>
      <c r="B78" s="17" t="s">
        <v>115</v>
      </c>
      <c r="C78" s="17" t="s">
        <v>116</v>
      </c>
      <c r="D78" s="17">
        <v>6</v>
      </c>
      <c r="E78" s="17" t="s">
        <v>282</v>
      </c>
      <c r="F78" s="17" t="s">
        <v>60</v>
      </c>
    </row>
    <row r="79" spans="1:6" x14ac:dyDescent="0.25">
      <c r="A79" s="17">
        <v>366</v>
      </c>
      <c r="B79" s="17" t="s">
        <v>22</v>
      </c>
      <c r="C79" s="17" t="s">
        <v>21</v>
      </c>
      <c r="D79" s="17">
        <v>7</v>
      </c>
      <c r="E79" s="17" t="s">
        <v>282</v>
      </c>
      <c r="F79" s="17" t="s">
        <v>60</v>
      </c>
    </row>
    <row r="80" spans="1:6" x14ac:dyDescent="0.25">
      <c r="A80" s="17">
        <v>367</v>
      </c>
      <c r="B80" s="17" t="s">
        <v>73</v>
      </c>
      <c r="C80" s="17" t="s">
        <v>6</v>
      </c>
      <c r="D80" s="17">
        <v>8</v>
      </c>
      <c r="E80" s="17" t="s">
        <v>282</v>
      </c>
      <c r="F80" s="17" t="s">
        <v>60</v>
      </c>
    </row>
    <row r="81" spans="1:6" x14ac:dyDescent="0.25">
      <c r="A81" s="17">
        <v>368</v>
      </c>
      <c r="B81" s="17" t="s">
        <v>61</v>
      </c>
      <c r="C81" s="17" t="s">
        <v>6</v>
      </c>
      <c r="D81" s="17">
        <v>6</v>
      </c>
      <c r="E81" s="17" t="s">
        <v>282</v>
      </c>
      <c r="F81" s="17" t="s">
        <v>60</v>
      </c>
    </row>
    <row r="82" spans="1:6" x14ac:dyDescent="0.25">
      <c r="A82" s="17">
        <v>369</v>
      </c>
      <c r="B82" s="17" t="s">
        <v>27</v>
      </c>
      <c r="C82" s="17" t="s">
        <v>117</v>
      </c>
      <c r="D82" s="17">
        <v>6</v>
      </c>
      <c r="E82" s="17" t="s">
        <v>282</v>
      </c>
      <c r="F82" s="17" t="s">
        <v>60</v>
      </c>
    </row>
    <row r="83" spans="1:6" x14ac:dyDescent="0.25">
      <c r="A83" s="17">
        <v>370</v>
      </c>
      <c r="B83" s="17" t="s">
        <v>104</v>
      </c>
      <c r="C83" s="17" t="s">
        <v>105</v>
      </c>
      <c r="D83" s="17">
        <v>8</v>
      </c>
      <c r="E83" s="17" t="s">
        <v>282</v>
      </c>
      <c r="F83" s="17" t="s">
        <v>60</v>
      </c>
    </row>
    <row r="84" spans="1:6" x14ac:dyDescent="0.25">
      <c r="A84" s="17">
        <v>371</v>
      </c>
      <c r="B84" s="17" t="s">
        <v>118</v>
      </c>
      <c r="C84" s="17" t="s">
        <v>119</v>
      </c>
      <c r="D84" s="17">
        <v>6</v>
      </c>
      <c r="E84" s="17" t="s">
        <v>282</v>
      </c>
      <c r="F84" s="17" t="s">
        <v>60</v>
      </c>
    </row>
    <row r="85" spans="1:6" x14ac:dyDescent="0.25">
      <c r="A85" s="17">
        <v>372</v>
      </c>
      <c r="B85" s="17" t="s">
        <v>9</v>
      </c>
      <c r="C85" s="17" t="s">
        <v>8</v>
      </c>
      <c r="D85" s="17">
        <v>8</v>
      </c>
      <c r="E85" s="17" t="s">
        <v>282</v>
      </c>
      <c r="F85" s="17" t="s">
        <v>60</v>
      </c>
    </row>
    <row r="86" spans="1:6" x14ac:dyDescent="0.25">
      <c r="A86" s="17">
        <v>373</v>
      </c>
      <c r="B86" s="17" t="s">
        <v>11</v>
      </c>
      <c r="C86" s="17" t="s">
        <v>10</v>
      </c>
      <c r="D86" s="17">
        <v>8</v>
      </c>
      <c r="E86" s="17" t="s">
        <v>282</v>
      </c>
      <c r="F86" s="17" t="s">
        <v>60</v>
      </c>
    </row>
    <row r="87" spans="1:6" x14ac:dyDescent="0.25">
      <c r="A87" s="17">
        <v>374</v>
      </c>
      <c r="B87" s="17" t="s">
        <v>24</v>
      </c>
      <c r="C87" s="17" t="s">
        <v>23</v>
      </c>
      <c r="D87" s="17">
        <v>7</v>
      </c>
      <c r="E87" s="17" t="s">
        <v>282</v>
      </c>
      <c r="F87" s="17" t="s">
        <v>60</v>
      </c>
    </row>
    <row r="88" spans="1:6" x14ac:dyDescent="0.25">
      <c r="A88" s="17">
        <v>375</v>
      </c>
      <c r="B88" s="17" t="s">
        <v>106</v>
      </c>
      <c r="C88" s="17" t="s">
        <v>107</v>
      </c>
      <c r="D88" s="17">
        <v>7</v>
      </c>
      <c r="E88" s="17" t="s">
        <v>282</v>
      </c>
      <c r="F88" s="17" t="s">
        <v>60</v>
      </c>
    </row>
    <row r="89" spans="1:6" x14ac:dyDescent="0.25">
      <c r="A89" s="17">
        <v>376</v>
      </c>
      <c r="B89" s="17" t="s">
        <v>120</v>
      </c>
      <c r="C89" s="17" t="s">
        <v>121</v>
      </c>
      <c r="D89" s="17">
        <v>6</v>
      </c>
      <c r="E89" s="17" t="s">
        <v>282</v>
      </c>
      <c r="F89" s="17" t="s">
        <v>60</v>
      </c>
    </row>
    <row r="90" spans="1:6" x14ac:dyDescent="0.25">
      <c r="A90" s="17">
        <v>377</v>
      </c>
      <c r="B90" s="17" t="s">
        <v>370</v>
      </c>
      <c r="C90" s="17" t="s">
        <v>25</v>
      </c>
      <c r="D90" s="17">
        <v>7</v>
      </c>
      <c r="E90" s="17" t="s">
        <v>282</v>
      </c>
      <c r="F90" s="17" t="s">
        <v>60</v>
      </c>
    </row>
    <row r="91" spans="1:6" x14ac:dyDescent="0.25">
      <c r="A91" s="17">
        <v>378</v>
      </c>
      <c r="B91" s="17" t="s">
        <v>369</v>
      </c>
      <c r="C91" s="17" t="s">
        <v>12</v>
      </c>
      <c r="D91" s="17">
        <v>8</v>
      </c>
      <c r="E91" s="17" t="s">
        <v>282</v>
      </c>
      <c r="F91" s="17" t="s">
        <v>60</v>
      </c>
    </row>
    <row r="92" spans="1:6" x14ac:dyDescent="0.25">
      <c r="A92" s="17">
        <v>379</v>
      </c>
      <c r="B92" s="17" t="s">
        <v>27</v>
      </c>
      <c r="C92" s="17" t="s">
        <v>26</v>
      </c>
      <c r="D92" s="17">
        <v>7</v>
      </c>
      <c r="E92" s="17" t="s">
        <v>282</v>
      </c>
      <c r="F92" s="17" t="s">
        <v>60</v>
      </c>
    </row>
    <row r="93" spans="1:6" x14ac:dyDescent="0.25">
      <c r="A93" s="17">
        <v>380</v>
      </c>
      <c r="B93" s="17" t="s">
        <v>14</v>
      </c>
      <c r="C93" s="17" t="s">
        <v>13</v>
      </c>
      <c r="D93" s="17">
        <v>8</v>
      </c>
      <c r="E93" s="17" t="s">
        <v>282</v>
      </c>
      <c r="F93" s="17" t="s">
        <v>60</v>
      </c>
    </row>
    <row r="94" spans="1:6" x14ac:dyDescent="0.25">
      <c r="A94" s="17">
        <v>381</v>
      </c>
      <c r="B94" s="17" t="s">
        <v>75</v>
      </c>
      <c r="C94" s="17" t="s">
        <v>122</v>
      </c>
      <c r="D94" s="17">
        <v>6</v>
      </c>
      <c r="E94" s="17" t="s">
        <v>282</v>
      </c>
      <c r="F94" s="17" t="s">
        <v>60</v>
      </c>
    </row>
    <row r="95" spans="1:6" x14ac:dyDescent="0.25">
      <c r="A95" s="17">
        <v>382</v>
      </c>
      <c r="B95" s="17" t="s">
        <v>108</v>
      </c>
      <c r="C95" s="17" t="s">
        <v>109</v>
      </c>
      <c r="D95" s="17">
        <v>7</v>
      </c>
      <c r="E95" s="17" t="s">
        <v>282</v>
      </c>
      <c r="F95" s="17" t="s">
        <v>60</v>
      </c>
    </row>
    <row r="96" spans="1:6" x14ac:dyDescent="0.25">
      <c r="A96" s="17">
        <v>383</v>
      </c>
      <c r="B96" s="17" t="s">
        <v>110</v>
      </c>
      <c r="C96" s="17" t="s">
        <v>109</v>
      </c>
      <c r="D96" s="17">
        <v>7</v>
      </c>
      <c r="E96" s="17" t="s">
        <v>282</v>
      </c>
      <c r="F96" s="17" t="s">
        <v>60</v>
      </c>
    </row>
    <row r="97" spans="1:6" x14ac:dyDescent="0.25">
      <c r="A97" s="17">
        <v>384</v>
      </c>
      <c r="B97" s="17" t="s">
        <v>29</v>
      </c>
      <c r="C97" s="17" t="s">
        <v>28</v>
      </c>
      <c r="D97" s="17">
        <v>7</v>
      </c>
      <c r="E97" s="17" t="s">
        <v>282</v>
      </c>
      <c r="F97" s="17" t="s">
        <v>60</v>
      </c>
    </row>
    <row r="98" spans="1:6" x14ac:dyDescent="0.25">
      <c r="A98" s="17">
        <v>385</v>
      </c>
      <c r="B98" s="17" t="s">
        <v>123</v>
      </c>
      <c r="C98" s="17" t="s">
        <v>124</v>
      </c>
      <c r="D98" s="17">
        <v>6</v>
      </c>
      <c r="E98" s="17" t="s">
        <v>282</v>
      </c>
      <c r="F98" s="17" t="s">
        <v>60</v>
      </c>
    </row>
    <row r="99" spans="1:6" x14ac:dyDescent="0.25">
      <c r="A99" s="17">
        <v>386</v>
      </c>
      <c r="B99" s="17" t="s">
        <v>125</v>
      </c>
      <c r="C99" s="17" t="s">
        <v>126</v>
      </c>
      <c r="D99" s="17">
        <v>6</v>
      </c>
      <c r="E99" s="17" t="s">
        <v>282</v>
      </c>
      <c r="F99" s="17" t="s">
        <v>60</v>
      </c>
    </row>
    <row r="100" spans="1:6" x14ac:dyDescent="0.25">
      <c r="A100" s="17">
        <v>387</v>
      </c>
      <c r="B100" s="17" t="s">
        <v>7</v>
      </c>
      <c r="C100" s="17" t="s">
        <v>30</v>
      </c>
      <c r="D100" s="17">
        <v>7</v>
      </c>
      <c r="E100" s="17" t="s">
        <v>282</v>
      </c>
      <c r="F100" s="17" t="s">
        <v>60</v>
      </c>
    </row>
    <row r="101" spans="1:6" x14ac:dyDescent="0.25">
      <c r="A101" s="17">
        <v>388</v>
      </c>
      <c r="B101" s="17" t="s">
        <v>111</v>
      </c>
      <c r="C101" s="17" t="s">
        <v>112</v>
      </c>
      <c r="D101" s="17">
        <v>7</v>
      </c>
      <c r="E101" s="17" t="s">
        <v>282</v>
      </c>
      <c r="F101" s="17" t="s">
        <v>60</v>
      </c>
    </row>
    <row r="102" spans="1:6" x14ac:dyDescent="0.25">
      <c r="A102" s="17">
        <v>389</v>
      </c>
      <c r="B102" s="17" t="s">
        <v>57</v>
      </c>
      <c r="C102" s="17" t="s">
        <v>127</v>
      </c>
      <c r="D102" s="17">
        <v>6</v>
      </c>
      <c r="E102" s="17" t="s">
        <v>282</v>
      </c>
      <c r="F102" s="17" t="s">
        <v>60</v>
      </c>
    </row>
    <row r="103" spans="1:6" x14ac:dyDescent="0.25">
      <c r="A103" s="17">
        <v>390</v>
      </c>
      <c r="B103" s="17" t="s">
        <v>16</v>
      </c>
      <c r="C103" s="17" t="s">
        <v>15</v>
      </c>
      <c r="D103" s="17">
        <v>8</v>
      </c>
      <c r="E103" s="17" t="s">
        <v>282</v>
      </c>
      <c r="F103" s="17" t="s">
        <v>60</v>
      </c>
    </row>
    <row r="104" spans="1:6" x14ac:dyDescent="0.25">
      <c r="A104" s="17">
        <v>391</v>
      </c>
      <c r="B104" s="17" t="s">
        <v>76</v>
      </c>
      <c r="C104" s="17" t="s">
        <v>128</v>
      </c>
      <c r="D104" s="17">
        <v>6</v>
      </c>
      <c r="E104" s="17" t="s">
        <v>282</v>
      </c>
      <c r="F104" s="17" t="s">
        <v>60</v>
      </c>
    </row>
    <row r="105" spans="1:6" x14ac:dyDescent="0.25">
      <c r="A105" s="17">
        <v>392</v>
      </c>
      <c r="B105" s="17" t="s">
        <v>32</v>
      </c>
      <c r="C105" s="17" t="s">
        <v>31</v>
      </c>
      <c r="D105" s="17">
        <v>7</v>
      </c>
      <c r="E105" s="17" t="s">
        <v>282</v>
      </c>
      <c r="F105" s="17" t="s">
        <v>60</v>
      </c>
    </row>
    <row r="106" spans="1:6" x14ac:dyDescent="0.25">
      <c r="A106" s="17">
        <v>393</v>
      </c>
      <c r="B106" s="17" t="s">
        <v>34</v>
      </c>
      <c r="C106" s="17" t="s">
        <v>33</v>
      </c>
      <c r="D106" s="17">
        <v>7</v>
      </c>
      <c r="E106" s="17" t="s">
        <v>282</v>
      </c>
      <c r="F106" s="17" t="s">
        <v>60</v>
      </c>
    </row>
    <row r="107" spans="1:6" x14ac:dyDescent="0.25">
      <c r="A107" s="17">
        <v>394</v>
      </c>
      <c r="B107" s="17" t="s">
        <v>129</v>
      </c>
      <c r="C107" s="17" t="s">
        <v>130</v>
      </c>
      <c r="D107" s="17">
        <v>6</v>
      </c>
      <c r="E107" s="17" t="s">
        <v>282</v>
      </c>
      <c r="F107" s="17" t="s">
        <v>60</v>
      </c>
    </row>
    <row r="108" spans="1:6" x14ac:dyDescent="0.25">
      <c r="A108" s="17">
        <v>395</v>
      </c>
      <c r="B108" s="17" t="s">
        <v>131</v>
      </c>
      <c r="C108" s="17" t="s">
        <v>132</v>
      </c>
      <c r="D108" s="17">
        <v>6</v>
      </c>
      <c r="E108" s="17" t="s">
        <v>282</v>
      </c>
      <c r="F108" s="17" t="s">
        <v>60</v>
      </c>
    </row>
    <row r="109" spans="1:6" x14ac:dyDescent="0.25">
      <c r="A109" s="17">
        <v>396</v>
      </c>
      <c r="B109" s="17" t="s">
        <v>133</v>
      </c>
      <c r="C109" s="17" t="s">
        <v>134</v>
      </c>
      <c r="D109" s="17">
        <v>6</v>
      </c>
      <c r="E109" s="17" t="s">
        <v>282</v>
      </c>
      <c r="F109" s="17" t="s">
        <v>60</v>
      </c>
    </row>
    <row r="110" spans="1:6" x14ac:dyDescent="0.25">
      <c r="A110" s="17">
        <v>397</v>
      </c>
      <c r="B110" s="17" t="s">
        <v>58</v>
      </c>
      <c r="C110" s="17" t="s">
        <v>135</v>
      </c>
      <c r="D110" s="17">
        <v>6</v>
      </c>
      <c r="E110" s="17" t="s">
        <v>282</v>
      </c>
      <c r="F110" s="17" t="s">
        <v>60</v>
      </c>
    </row>
    <row r="111" spans="1:6" x14ac:dyDescent="0.25">
      <c r="A111" s="17">
        <v>398</v>
      </c>
      <c r="B111" s="17" t="s">
        <v>125</v>
      </c>
      <c r="C111" s="17" t="s">
        <v>135</v>
      </c>
      <c r="D111" s="17">
        <v>6</v>
      </c>
      <c r="E111" s="17" t="s">
        <v>282</v>
      </c>
      <c r="F111" s="17" t="s">
        <v>60</v>
      </c>
    </row>
    <row r="112" spans="1:6" x14ac:dyDescent="0.25">
      <c r="A112" s="17">
        <v>399</v>
      </c>
      <c r="B112" s="17" t="s">
        <v>371</v>
      </c>
      <c r="C112" s="17" t="s">
        <v>35</v>
      </c>
      <c r="D112" s="17">
        <v>7</v>
      </c>
      <c r="E112" s="17" t="s">
        <v>282</v>
      </c>
      <c r="F112" s="17" t="s">
        <v>60</v>
      </c>
    </row>
    <row r="113" spans="1:6" x14ac:dyDescent="0.25">
      <c r="A113" s="17">
        <v>400</v>
      </c>
      <c r="B113" s="18" t="s">
        <v>212</v>
      </c>
      <c r="C113" s="18" t="s">
        <v>213</v>
      </c>
      <c r="D113" s="18">
        <v>7</v>
      </c>
      <c r="E113" s="19" t="s">
        <v>278</v>
      </c>
      <c r="F113" s="20" t="s">
        <v>56</v>
      </c>
    </row>
    <row r="114" spans="1:6" x14ac:dyDescent="0.25">
      <c r="A114" s="17">
        <v>401</v>
      </c>
      <c r="B114" s="21" t="s">
        <v>214</v>
      </c>
      <c r="C114" s="21" t="s">
        <v>215</v>
      </c>
      <c r="D114" s="18">
        <v>6</v>
      </c>
      <c r="E114" s="19" t="s">
        <v>278</v>
      </c>
      <c r="F114" s="20" t="s">
        <v>56</v>
      </c>
    </row>
    <row r="115" spans="1:6" x14ac:dyDescent="0.25">
      <c r="A115" s="17">
        <v>402</v>
      </c>
      <c r="B115" s="18" t="s">
        <v>216</v>
      </c>
      <c r="C115" s="18" t="s">
        <v>217</v>
      </c>
      <c r="D115" s="18">
        <v>7</v>
      </c>
      <c r="E115" s="19" t="s">
        <v>278</v>
      </c>
      <c r="F115" s="20" t="s">
        <v>56</v>
      </c>
    </row>
    <row r="116" spans="1:6" x14ac:dyDescent="0.25">
      <c r="A116" s="17">
        <v>403</v>
      </c>
      <c r="B116" s="18" t="s">
        <v>218</v>
      </c>
      <c r="C116" s="18" t="s">
        <v>219</v>
      </c>
      <c r="D116" s="18">
        <v>7</v>
      </c>
      <c r="E116" s="19" t="s">
        <v>278</v>
      </c>
      <c r="F116" s="20" t="s">
        <v>56</v>
      </c>
    </row>
    <row r="117" spans="1:6" x14ac:dyDescent="0.25">
      <c r="A117" s="17">
        <v>404</v>
      </c>
      <c r="B117" s="18" t="s">
        <v>220</v>
      </c>
      <c r="C117" s="18" t="s">
        <v>221</v>
      </c>
      <c r="D117" s="18">
        <v>7</v>
      </c>
      <c r="E117" s="19" t="s">
        <v>278</v>
      </c>
      <c r="F117" s="20" t="s">
        <v>56</v>
      </c>
    </row>
    <row r="118" spans="1:6" x14ac:dyDescent="0.25">
      <c r="A118" s="17">
        <v>405</v>
      </c>
      <c r="B118" s="18" t="s">
        <v>222</v>
      </c>
      <c r="C118" s="18" t="s">
        <v>145</v>
      </c>
      <c r="D118" s="20">
        <v>6</v>
      </c>
      <c r="E118" s="19" t="s">
        <v>278</v>
      </c>
      <c r="F118" s="20" t="s">
        <v>56</v>
      </c>
    </row>
    <row r="119" spans="1:6" x14ac:dyDescent="0.25">
      <c r="A119" s="17">
        <v>406</v>
      </c>
      <c r="B119" s="18" t="s">
        <v>223</v>
      </c>
      <c r="C119" s="18" t="s">
        <v>224</v>
      </c>
      <c r="D119" s="18">
        <v>7</v>
      </c>
      <c r="E119" s="19" t="s">
        <v>278</v>
      </c>
      <c r="F119" s="20" t="s">
        <v>56</v>
      </c>
    </row>
    <row r="120" spans="1:6" x14ac:dyDescent="0.25">
      <c r="A120" s="17">
        <v>407</v>
      </c>
      <c r="B120" s="18" t="s">
        <v>225</v>
      </c>
      <c r="C120" s="21" t="s">
        <v>226</v>
      </c>
      <c r="D120" s="18">
        <v>6</v>
      </c>
      <c r="E120" s="19" t="s">
        <v>278</v>
      </c>
      <c r="F120" s="20" t="s">
        <v>56</v>
      </c>
    </row>
    <row r="121" spans="1:6" x14ac:dyDescent="0.25">
      <c r="A121" s="17">
        <v>408</v>
      </c>
      <c r="B121" s="18" t="s">
        <v>229</v>
      </c>
      <c r="C121" s="18" t="s">
        <v>228</v>
      </c>
      <c r="D121" s="22">
        <v>6</v>
      </c>
      <c r="E121" s="19" t="s">
        <v>278</v>
      </c>
      <c r="F121" s="20" t="s">
        <v>56</v>
      </c>
    </row>
    <row r="122" spans="1:6" x14ac:dyDescent="0.25">
      <c r="A122" s="17">
        <v>409</v>
      </c>
      <c r="B122" s="18" t="s">
        <v>227</v>
      </c>
      <c r="C122" s="18" t="s">
        <v>228</v>
      </c>
      <c r="D122" s="18">
        <v>6</v>
      </c>
      <c r="E122" s="19" t="s">
        <v>278</v>
      </c>
      <c r="F122" s="20" t="s">
        <v>56</v>
      </c>
    </row>
    <row r="123" spans="1:6" x14ac:dyDescent="0.25">
      <c r="A123" s="17">
        <v>410</v>
      </c>
      <c r="B123" s="18" t="s">
        <v>230</v>
      </c>
      <c r="C123" s="18" t="s">
        <v>231</v>
      </c>
      <c r="D123" s="22">
        <v>6</v>
      </c>
      <c r="E123" s="19" t="s">
        <v>278</v>
      </c>
      <c r="F123" s="20" t="s">
        <v>56</v>
      </c>
    </row>
    <row r="124" spans="1:6" x14ac:dyDescent="0.25">
      <c r="A124" s="17">
        <v>411</v>
      </c>
      <c r="B124" s="18" t="s">
        <v>232</v>
      </c>
      <c r="C124" s="18" t="s">
        <v>233</v>
      </c>
      <c r="D124" s="18">
        <v>7</v>
      </c>
      <c r="E124" s="19" t="s">
        <v>278</v>
      </c>
      <c r="F124" s="20" t="s">
        <v>56</v>
      </c>
    </row>
    <row r="125" spans="1:6" x14ac:dyDescent="0.25">
      <c r="A125" s="17">
        <v>412</v>
      </c>
      <c r="B125" s="18" t="s">
        <v>234</v>
      </c>
      <c r="C125" s="18" t="s">
        <v>235</v>
      </c>
      <c r="D125" s="18">
        <v>7</v>
      </c>
      <c r="E125" s="19" t="s">
        <v>278</v>
      </c>
      <c r="F125" s="20" t="s">
        <v>56</v>
      </c>
    </row>
    <row r="126" spans="1:6" x14ac:dyDescent="0.25">
      <c r="A126" s="17">
        <v>413</v>
      </c>
      <c r="B126" s="18" t="s">
        <v>236</v>
      </c>
      <c r="C126" s="18" t="s">
        <v>237</v>
      </c>
      <c r="D126" s="18">
        <v>6</v>
      </c>
      <c r="E126" s="19" t="s">
        <v>278</v>
      </c>
      <c r="F126" s="20" t="s">
        <v>56</v>
      </c>
    </row>
    <row r="127" spans="1:6" x14ac:dyDescent="0.25">
      <c r="A127" s="17">
        <v>414</v>
      </c>
      <c r="B127" s="18" t="s">
        <v>238</v>
      </c>
      <c r="C127" s="18" t="s">
        <v>239</v>
      </c>
      <c r="D127" s="18">
        <v>7</v>
      </c>
      <c r="E127" s="19" t="s">
        <v>278</v>
      </c>
      <c r="F127" s="20" t="s">
        <v>56</v>
      </c>
    </row>
    <row r="128" spans="1:6" x14ac:dyDescent="0.25">
      <c r="A128" s="17">
        <v>415</v>
      </c>
      <c r="B128" s="18" t="s">
        <v>59</v>
      </c>
      <c r="C128" s="18" t="s">
        <v>240</v>
      </c>
      <c r="D128" s="18">
        <v>8</v>
      </c>
      <c r="E128" s="19" t="s">
        <v>278</v>
      </c>
      <c r="F128" s="20" t="s">
        <v>56</v>
      </c>
    </row>
    <row r="129" spans="1:6" x14ac:dyDescent="0.25">
      <c r="A129" s="17">
        <v>416</v>
      </c>
      <c r="B129" s="18" t="s">
        <v>241</v>
      </c>
      <c r="C129" s="18" t="s">
        <v>242</v>
      </c>
      <c r="D129" s="18">
        <v>7</v>
      </c>
      <c r="E129" s="19" t="s">
        <v>278</v>
      </c>
      <c r="F129" s="20" t="s">
        <v>56</v>
      </c>
    </row>
    <row r="130" spans="1:6" x14ac:dyDescent="0.25">
      <c r="A130" s="17">
        <v>417</v>
      </c>
      <c r="B130" s="18" t="s">
        <v>243</v>
      </c>
      <c r="C130" s="18" t="s">
        <v>279</v>
      </c>
      <c r="D130" s="18">
        <v>6</v>
      </c>
      <c r="E130" s="19" t="s">
        <v>278</v>
      </c>
      <c r="F130" s="20" t="s">
        <v>56</v>
      </c>
    </row>
    <row r="131" spans="1:6" x14ac:dyDescent="0.25">
      <c r="A131" s="17">
        <v>418</v>
      </c>
      <c r="B131" s="18" t="s">
        <v>244</v>
      </c>
      <c r="C131" s="18" t="s">
        <v>245</v>
      </c>
      <c r="D131" s="18">
        <v>6</v>
      </c>
      <c r="E131" s="19" t="s">
        <v>278</v>
      </c>
      <c r="F131" s="20" t="s">
        <v>56</v>
      </c>
    </row>
    <row r="132" spans="1:6" x14ac:dyDescent="0.25">
      <c r="A132" s="17">
        <v>419</v>
      </c>
      <c r="B132" s="18" t="s">
        <v>246</v>
      </c>
      <c r="C132" s="18" t="s">
        <v>247</v>
      </c>
      <c r="D132" s="18">
        <v>8</v>
      </c>
      <c r="E132" s="19" t="s">
        <v>278</v>
      </c>
      <c r="F132" s="20" t="s">
        <v>56</v>
      </c>
    </row>
    <row r="133" spans="1:6" x14ac:dyDescent="0.25">
      <c r="A133" s="17">
        <v>420</v>
      </c>
      <c r="B133" s="18" t="s">
        <v>248</v>
      </c>
      <c r="C133" s="18" t="s">
        <v>249</v>
      </c>
      <c r="D133" s="18">
        <v>7</v>
      </c>
      <c r="E133" s="19" t="s">
        <v>278</v>
      </c>
      <c r="F133" s="20" t="s">
        <v>56</v>
      </c>
    </row>
    <row r="134" spans="1:6" x14ac:dyDescent="0.25">
      <c r="A134" s="17">
        <v>421</v>
      </c>
      <c r="B134" s="18" t="s">
        <v>238</v>
      </c>
      <c r="C134" s="18" t="s">
        <v>250</v>
      </c>
      <c r="D134" s="18">
        <v>8</v>
      </c>
      <c r="E134" s="19" t="s">
        <v>278</v>
      </c>
      <c r="F134" s="20" t="s">
        <v>56</v>
      </c>
    </row>
    <row r="135" spans="1:6" x14ac:dyDescent="0.25">
      <c r="A135" s="17">
        <v>422</v>
      </c>
      <c r="B135" s="18" t="s">
        <v>251</v>
      </c>
      <c r="C135" s="18" t="s">
        <v>252</v>
      </c>
      <c r="D135" s="18">
        <v>8</v>
      </c>
      <c r="E135" s="19" t="s">
        <v>278</v>
      </c>
      <c r="F135" s="20" t="s">
        <v>56</v>
      </c>
    </row>
    <row r="136" spans="1:6" x14ac:dyDescent="0.25">
      <c r="A136" s="17">
        <v>423</v>
      </c>
      <c r="B136" s="18" t="s">
        <v>253</v>
      </c>
      <c r="C136" s="18" t="s">
        <v>254</v>
      </c>
      <c r="D136" s="18">
        <v>7</v>
      </c>
      <c r="E136" s="19" t="s">
        <v>278</v>
      </c>
      <c r="F136" s="20" t="s">
        <v>56</v>
      </c>
    </row>
    <row r="137" spans="1:6" x14ac:dyDescent="0.25">
      <c r="A137" s="17">
        <v>424</v>
      </c>
      <c r="B137" s="18" t="s">
        <v>255</v>
      </c>
      <c r="C137" s="18" t="s">
        <v>256</v>
      </c>
      <c r="D137" s="18">
        <v>7</v>
      </c>
      <c r="E137" s="19" t="s">
        <v>278</v>
      </c>
      <c r="F137" s="20" t="s">
        <v>56</v>
      </c>
    </row>
    <row r="138" spans="1:6" x14ac:dyDescent="0.25">
      <c r="A138" s="17">
        <v>425</v>
      </c>
      <c r="B138" s="18" t="s">
        <v>257</v>
      </c>
      <c r="C138" s="18" t="s">
        <v>258</v>
      </c>
      <c r="D138" s="18">
        <v>6</v>
      </c>
      <c r="E138" s="19" t="s">
        <v>278</v>
      </c>
      <c r="F138" s="20" t="s">
        <v>56</v>
      </c>
    </row>
    <row r="139" spans="1:6" x14ac:dyDescent="0.25">
      <c r="A139" s="17">
        <v>426</v>
      </c>
      <c r="B139" s="18" t="s">
        <v>280</v>
      </c>
      <c r="C139" s="18" t="s">
        <v>258</v>
      </c>
      <c r="D139" s="18">
        <v>8</v>
      </c>
      <c r="E139" s="19" t="s">
        <v>278</v>
      </c>
      <c r="F139" s="20" t="s">
        <v>56</v>
      </c>
    </row>
    <row r="140" spans="1:6" x14ac:dyDescent="0.25">
      <c r="A140" s="17">
        <v>427</v>
      </c>
      <c r="B140" s="18" t="s">
        <v>259</v>
      </c>
      <c r="C140" s="18" t="s">
        <v>260</v>
      </c>
      <c r="D140" s="18">
        <v>8</v>
      </c>
      <c r="E140" s="19" t="s">
        <v>278</v>
      </c>
      <c r="F140" s="20" t="s">
        <v>56</v>
      </c>
    </row>
    <row r="141" spans="1:6" x14ac:dyDescent="0.25">
      <c r="A141" s="17">
        <v>428</v>
      </c>
      <c r="B141" s="18" t="s">
        <v>261</v>
      </c>
      <c r="C141" s="18" t="s">
        <v>260</v>
      </c>
      <c r="D141" s="18">
        <v>7</v>
      </c>
      <c r="E141" s="19" t="s">
        <v>278</v>
      </c>
      <c r="F141" s="20" t="s">
        <v>56</v>
      </c>
    </row>
    <row r="142" spans="1:6" x14ac:dyDescent="0.25">
      <c r="A142" s="17">
        <v>429</v>
      </c>
      <c r="B142" s="18" t="s">
        <v>262</v>
      </c>
      <c r="C142" s="18" t="s">
        <v>263</v>
      </c>
      <c r="D142" s="18">
        <v>7</v>
      </c>
      <c r="E142" s="19" t="s">
        <v>278</v>
      </c>
      <c r="F142" s="20" t="s">
        <v>56</v>
      </c>
    </row>
    <row r="143" spans="1:6" x14ac:dyDescent="0.25">
      <c r="A143" s="17">
        <v>430</v>
      </c>
      <c r="B143" s="18" t="s">
        <v>264</v>
      </c>
      <c r="C143" s="18" t="s">
        <v>265</v>
      </c>
      <c r="D143" s="18">
        <v>8</v>
      </c>
      <c r="E143" s="19" t="s">
        <v>278</v>
      </c>
      <c r="F143" s="20" t="s">
        <v>56</v>
      </c>
    </row>
    <row r="144" spans="1:6" x14ac:dyDescent="0.25">
      <c r="A144" s="17">
        <v>431</v>
      </c>
      <c r="B144" s="18" t="s">
        <v>266</v>
      </c>
      <c r="C144" s="18" t="s">
        <v>267</v>
      </c>
      <c r="D144" s="18">
        <v>8</v>
      </c>
      <c r="E144" s="19" t="s">
        <v>278</v>
      </c>
      <c r="F144" s="20" t="s">
        <v>56</v>
      </c>
    </row>
    <row r="145" spans="1:6" x14ac:dyDescent="0.25">
      <c r="A145" s="17">
        <v>432</v>
      </c>
      <c r="B145" s="18" t="s">
        <v>268</v>
      </c>
      <c r="C145" s="18" t="s">
        <v>269</v>
      </c>
      <c r="D145" s="18">
        <v>7</v>
      </c>
      <c r="E145" s="19" t="s">
        <v>278</v>
      </c>
      <c r="F145" s="20" t="s">
        <v>56</v>
      </c>
    </row>
    <row r="146" spans="1:6" x14ac:dyDescent="0.25">
      <c r="A146" s="17">
        <v>433</v>
      </c>
      <c r="B146" s="18" t="s">
        <v>270</v>
      </c>
      <c r="C146" s="18" t="s">
        <v>271</v>
      </c>
      <c r="D146" s="18">
        <v>8</v>
      </c>
      <c r="E146" s="19" t="s">
        <v>278</v>
      </c>
      <c r="F146" s="20" t="s">
        <v>56</v>
      </c>
    </row>
    <row r="147" spans="1:6" x14ac:dyDescent="0.25">
      <c r="A147" s="17">
        <v>434</v>
      </c>
      <c r="B147" s="18" t="s">
        <v>38</v>
      </c>
      <c r="C147" s="18" t="s">
        <v>272</v>
      </c>
      <c r="D147" s="18">
        <v>6</v>
      </c>
      <c r="E147" s="19" t="s">
        <v>278</v>
      </c>
      <c r="F147" s="20" t="s">
        <v>56</v>
      </c>
    </row>
    <row r="148" spans="1:6" x14ac:dyDescent="0.25">
      <c r="A148" s="17">
        <v>435</v>
      </c>
      <c r="B148" s="18" t="s">
        <v>273</v>
      </c>
      <c r="C148" s="18" t="s">
        <v>274</v>
      </c>
      <c r="D148" s="18">
        <v>8</v>
      </c>
      <c r="E148" s="19" t="s">
        <v>278</v>
      </c>
      <c r="F148" s="20" t="s">
        <v>56</v>
      </c>
    </row>
    <row r="149" spans="1:6" x14ac:dyDescent="0.25">
      <c r="A149" s="17">
        <v>436</v>
      </c>
      <c r="B149" s="18" t="s">
        <v>275</v>
      </c>
      <c r="C149" s="18" t="s">
        <v>276</v>
      </c>
      <c r="D149" s="18">
        <v>8</v>
      </c>
      <c r="E149" s="19" t="s">
        <v>278</v>
      </c>
      <c r="F149" s="20" t="s">
        <v>56</v>
      </c>
    </row>
    <row r="150" spans="1:6" x14ac:dyDescent="0.25">
      <c r="A150" s="17">
        <v>437</v>
      </c>
      <c r="B150" s="18" t="s">
        <v>281</v>
      </c>
      <c r="C150" s="18" t="s">
        <v>277</v>
      </c>
      <c r="D150" s="22">
        <v>6</v>
      </c>
      <c r="E150" s="19" t="s">
        <v>278</v>
      </c>
      <c r="F150" s="20" t="s">
        <v>56</v>
      </c>
    </row>
    <row r="151" spans="1:6" x14ac:dyDescent="0.25">
      <c r="A151" s="17">
        <v>438</v>
      </c>
      <c r="B151" s="22" t="s">
        <v>136</v>
      </c>
      <c r="C151" s="18" t="s">
        <v>137</v>
      </c>
      <c r="D151" s="22">
        <v>7</v>
      </c>
      <c r="E151" s="19" t="s">
        <v>282</v>
      </c>
      <c r="F151" s="20" t="s">
        <v>56</v>
      </c>
    </row>
    <row r="152" spans="1:6" x14ac:dyDescent="0.25">
      <c r="A152" s="17">
        <v>439</v>
      </c>
      <c r="B152" s="18" t="s">
        <v>138</v>
      </c>
      <c r="C152" s="18" t="s">
        <v>139</v>
      </c>
      <c r="D152" s="18">
        <v>6</v>
      </c>
      <c r="E152" s="19" t="s">
        <v>282</v>
      </c>
      <c r="F152" s="20" t="s">
        <v>56</v>
      </c>
    </row>
    <row r="153" spans="1:6" x14ac:dyDescent="0.25">
      <c r="A153" s="17">
        <v>440</v>
      </c>
      <c r="B153" s="18" t="s">
        <v>73</v>
      </c>
      <c r="C153" s="18" t="s">
        <v>140</v>
      </c>
      <c r="D153" s="22">
        <v>6</v>
      </c>
      <c r="E153" s="19" t="s">
        <v>282</v>
      </c>
      <c r="F153" s="20" t="s">
        <v>56</v>
      </c>
    </row>
    <row r="154" spans="1:6" x14ac:dyDescent="0.25">
      <c r="A154" s="17">
        <v>441</v>
      </c>
      <c r="B154" s="18" t="s">
        <v>141</v>
      </c>
      <c r="C154" s="18" t="s">
        <v>142</v>
      </c>
      <c r="D154" s="18">
        <v>8</v>
      </c>
      <c r="E154" s="19" t="s">
        <v>282</v>
      </c>
      <c r="F154" s="20" t="s">
        <v>56</v>
      </c>
    </row>
    <row r="155" spans="1:6" x14ac:dyDescent="0.25">
      <c r="A155" s="17">
        <v>442</v>
      </c>
      <c r="B155" s="18" t="s">
        <v>143</v>
      </c>
      <c r="C155" s="18" t="s">
        <v>144</v>
      </c>
      <c r="D155" s="22">
        <v>6</v>
      </c>
      <c r="E155" s="19" t="s">
        <v>282</v>
      </c>
      <c r="F155" s="20" t="s">
        <v>56</v>
      </c>
    </row>
    <row r="156" spans="1:6" x14ac:dyDescent="0.25">
      <c r="A156" s="17">
        <v>443</v>
      </c>
      <c r="B156" s="18" t="s">
        <v>283</v>
      </c>
      <c r="C156" s="18" t="s">
        <v>138</v>
      </c>
      <c r="D156" s="22">
        <v>6</v>
      </c>
      <c r="E156" s="19" t="s">
        <v>282</v>
      </c>
      <c r="F156" s="20" t="s">
        <v>56</v>
      </c>
    </row>
    <row r="157" spans="1:6" x14ac:dyDescent="0.25">
      <c r="A157" s="17">
        <v>444</v>
      </c>
      <c r="B157" s="18" t="s">
        <v>27</v>
      </c>
      <c r="C157" s="18" t="s">
        <v>145</v>
      </c>
      <c r="D157" s="22">
        <v>8</v>
      </c>
      <c r="E157" s="19" t="s">
        <v>282</v>
      </c>
      <c r="F157" s="20" t="s">
        <v>56</v>
      </c>
    </row>
    <row r="158" spans="1:6" x14ac:dyDescent="0.25">
      <c r="A158" s="17">
        <v>445</v>
      </c>
      <c r="B158" s="18" t="s">
        <v>27</v>
      </c>
      <c r="C158" s="18" t="s">
        <v>146</v>
      </c>
      <c r="D158" s="18">
        <v>8</v>
      </c>
      <c r="E158" s="19" t="s">
        <v>282</v>
      </c>
      <c r="F158" s="20" t="s">
        <v>56</v>
      </c>
    </row>
    <row r="159" spans="1:6" x14ac:dyDescent="0.25">
      <c r="A159" s="17">
        <v>446</v>
      </c>
      <c r="B159" s="18" t="s">
        <v>147</v>
      </c>
      <c r="C159" s="18" t="s">
        <v>148</v>
      </c>
      <c r="D159" s="22">
        <v>7</v>
      </c>
      <c r="E159" s="19" t="s">
        <v>282</v>
      </c>
      <c r="F159" s="20" t="s">
        <v>56</v>
      </c>
    </row>
    <row r="160" spans="1:6" x14ac:dyDescent="0.25">
      <c r="A160" s="17">
        <v>447</v>
      </c>
      <c r="B160" s="18" t="s">
        <v>108</v>
      </c>
      <c r="C160" s="18" t="s">
        <v>149</v>
      </c>
      <c r="D160" s="22">
        <v>6</v>
      </c>
      <c r="E160" s="19" t="s">
        <v>282</v>
      </c>
      <c r="F160" s="20" t="s">
        <v>56</v>
      </c>
    </row>
    <row r="161" spans="1:6" x14ac:dyDescent="0.25">
      <c r="A161" s="17">
        <v>448</v>
      </c>
      <c r="B161" s="18" t="s">
        <v>150</v>
      </c>
      <c r="C161" s="18" t="s">
        <v>151</v>
      </c>
      <c r="D161" s="18">
        <v>6</v>
      </c>
      <c r="E161" s="19" t="s">
        <v>282</v>
      </c>
      <c r="F161" s="20" t="s">
        <v>56</v>
      </c>
    </row>
    <row r="162" spans="1:6" x14ac:dyDescent="0.25">
      <c r="A162" s="17">
        <v>449</v>
      </c>
      <c r="B162" s="18" t="s">
        <v>152</v>
      </c>
      <c r="C162" s="18" t="s">
        <v>153</v>
      </c>
      <c r="D162" s="18">
        <v>6</v>
      </c>
      <c r="E162" s="19" t="s">
        <v>282</v>
      </c>
      <c r="F162" s="20" t="s">
        <v>56</v>
      </c>
    </row>
    <row r="163" spans="1:6" x14ac:dyDescent="0.25">
      <c r="A163" s="17">
        <v>450</v>
      </c>
      <c r="B163" s="18" t="s">
        <v>154</v>
      </c>
      <c r="C163" s="18" t="s">
        <v>155</v>
      </c>
      <c r="D163" s="22">
        <v>7</v>
      </c>
      <c r="E163" s="19" t="s">
        <v>282</v>
      </c>
      <c r="F163" s="20" t="s">
        <v>56</v>
      </c>
    </row>
    <row r="164" spans="1:6" x14ac:dyDescent="0.25">
      <c r="A164" s="17">
        <v>451</v>
      </c>
      <c r="B164" s="18" t="s">
        <v>29</v>
      </c>
      <c r="C164" s="18" t="s">
        <v>284</v>
      </c>
      <c r="D164" s="18">
        <v>6</v>
      </c>
      <c r="E164" s="19" t="s">
        <v>282</v>
      </c>
      <c r="F164" s="20" t="s">
        <v>56</v>
      </c>
    </row>
    <row r="165" spans="1:6" x14ac:dyDescent="0.25">
      <c r="A165" s="17">
        <v>452</v>
      </c>
      <c r="B165" s="18" t="s">
        <v>156</v>
      </c>
      <c r="C165" s="18" t="s">
        <v>157</v>
      </c>
      <c r="D165" s="18">
        <v>6</v>
      </c>
      <c r="E165" s="19" t="s">
        <v>282</v>
      </c>
      <c r="F165" s="20" t="s">
        <v>56</v>
      </c>
    </row>
    <row r="166" spans="1:6" x14ac:dyDescent="0.25">
      <c r="A166" s="17">
        <v>453</v>
      </c>
      <c r="B166" s="18" t="s">
        <v>158</v>
      </c>
      <c r="C166" s="18" t="s">
        <v>159</v>
      </c>
      <c r="D166" s="18">
        <v>8</v>
      </c>
      <c r="E166" s="19" t="s">
        <v>282</v>
      </c>
      <c r="F166" s="20" t="s">
        <v>56</v>
      </c>
    </row>
    <row r="167" spans="1:6" x14ac:dyDescent="0.25">
      <c r="A167" s="17">
        <v>454</v>
      </c>
      <c r="B167" s="18" t="s">
        <v>160</v>
      </c>
      <c r="C167" s="18" t="s">
        <v>161</v>
      </c>
      <c r="D167" s="18">
        <v>8</v>
      </c>
      <c r="E167" s="19" t="s">
        <v>282</v>
      </c>
      <c r="F167" s="20" t="s">
        <v>56</v>
      </c>
    </row>
    <row r="168" spans="1:6" x14ac:dyDescent="0.25">
      <c r="A168" s="17">
        <v>455</v>
      </c>
      <c r="B168" s="18" t="s">
        <v>162</v>
      </c>
      <c r="C168" s="18" t="s">
        <v>161</v>
      </c>
      <c r="D168" s="18">
        <v>6</v>
      </c>
      <c r="E168" s="19" t="s">
        <v>282</v>
      </c>
      <c r="F168" s="20" t="s">
        <v>56</v>
      </c>
    </row>
    <row r="169" spans="1:6" x14ac:dyDescent="0.25">
      <c r="A169" s="17">
        <v>456</v>
      </c>
      <c r="B169" s="22" t="s">
        <v>158</v>
      </c>
      <c r="C169" s="22" t="s">
        <v>163</v>
      </c>
      <c r="D169" s="22">
        <v>8</v>
      </c>
      <c r="E169" s="19" t="s">
        <v>282</v>
      </c>
      <c r="F169" s="20" t="s">
        <v>56</v>
      </c>
    </row>
    <row r="170" spans="1:6" x14ac:dyDescent="0.25">
      <c r="A170" s="17">
        <v>457</v>
      </c>
      <c r="B170" s="18" t="s">
        <v>164</v>
      </c>
      <c r="C170" s="18" t="s">
        <v>165</v>
      </c>
      <c r="D170" s="18">
        <v>7</v>
      </c>
      <c r="E170" s="19" t="s">
        <v>282</v>
      </c>
      <c r="F170" s="20" t="s">
        <v>56</v>
      </c>
    </row>
    <row r="171" spans="1:6" x14ac:dyDescent="0.25">
      <c r="A171" s="17">
        <v>458</v>
      </c>
      <c r="B171" s="18" t="s">
        <v>166</v>
      </c>
      <c r="C171" s="18" t="s">
        <v>167</v>
      </c>
      <c r="D171" s="18">
        <v>6</v>
      </c>
      <c r="E171" s="19" t="s">
        <v>282</v>
      </c>
      <c r="F171" s="20" t="s">
        <v>56</v>
      </c>
    </row>
    <row r="172" spans="1:6" x14ac:dyDescent="0.25">
      <c r="A172" s="17">
        <v>459</v>
      </c>
      <c r="B172" s="18" t="s">
        <v>168</v>
      </c>
      <c r="C172" s="18" t="s">
        <v>169</v>
      </c>
      <c r="D172" s="18">
        <v>7</v>
      </c>
      <c r="E172" s="19" t="s">
        <v>282</v>
      </c>
      <c r="F172" s="20" t="s">
        <v>56</v>
      </c>
    </row>
    <row r="173" spans="1:6" x14ac:dyDescent="0.25">
      <c r="A173" s="17">
        <v>460</v>
      </c>
      <c r="B173" s="18" t="s">
        <v>170</v>
      </c>
      <c r="C173" s="18" t="s">
        <v>171</v>
      </c>
      <c r="D173" s="22">
        <v>8</v>
      </c>
      <c r="E173" s="19" t="s">
        <v>282</v>
      </c>
      <c r="F173" s="20" t="s">
        <v>56</v>
      </c>
    </row>
    <row r="174" spans="1:6" x14ac:dyDescent="0.25">
      <c r="A174" s="17">
        <v>461</v>
      </c>
      <c r="B174" s="18" t="s">
        <v>20</v>
      </c>
      <c r="C174" s="18" t="s">
        <v>172</v>
      </c>
      <c r="D174" s="18">
        <v>8</v>
      </c>
      <c r="E174" s="19" t="s">
        <v>282</v>
      </c>
      <c r="F174" s="20" t="s">
        <v>56</v>
      </c>
    </row>
    <row r="175" spans="1:6" x14ac:dyDescent="0.25">
      <c r="A175" s="17">
        <v>462</v>
      </c>
      <c r="B175" s="18" t="s">
        <v>173</v>
      </c>
      <c r="C175" s="18" t="s">
        <v>174</v>
      </c>
      <c r="D175" s="22">
        <v>6</v>
      </c>
      <c r="E175" s="19" t="s">
        <v>282</v>
      </c>
      <c r="F175" s="20" t="s">
        <v>56</v>
      </c>
    </row>
    <row r="176" spans="1:6" x14ac:dyDescent="0.25">
      <c r="A176" s="17">
        <v>463</v>
      </c>
      <c r="B176" s="18" t="s">
        <v>175</v>
      </c>
      <c r="C176" s="18" t="s">
        <v>176</v>
      </c>
      <c r="D176" s="20">
        <v>7</v>
      </c>
      <c r="E176" s="19" t="s">
        <v>282</v>
      </c>
      <c r="F176" s="20" t="s">
        <v>56</v>
      </c>
    </row>
    <row r="177" spans="1:6" x14ac:dyDescent="0.25">
      <c r="A177" s="17">
        <v>464</v>
      </c>
      <c r="B177" s="18" t="s">
        <v>177</v>
      </c>
      <c r="C177" s="18" t="s">
        <v>178</v>
      </c>
      <c r="D177" s="18">
        <v>7</v>
      </c>
      <c r="E177" s="19" t="s">
        <v>282</v>
      </c>
      <c r="F177" s="20" t="s">
        <v>56</v>
      </c>
    </row>
    <row r="178" spans="1:6" x14ac:dyDescent="0.25">
      <c r="A178" s="17">
        <v>465</v>
      </c>
      <c r="B178" s="18" t="s">
        <v>168</v>
      </c>
      <c r="C178" s="18" t="s">
        <v>179</v>
      </c>
      <c r="D178" s="18">
        <v>7</v>
      </c>
      <c r="E178" s="19" t="s">
        <v>282</v>
      </c>
      <c r="F178" s="20" t="s">
        <v>56</v>
      </c>
    </row>
    <row r="179" spans="1:6" x14ac:dyDescent="0.25">
      <c r="A179" s="17">
        <v>466</v>
      </c>
      <c r="B179" s="18" t="s">
        <v>180</v>
      </c>
      <c r="C179" s="18" t="s">
        <v>179</v>
      </c>
      <c r="D179" s="18">
        <v>7</v>
      </c>
      <c r="E179" s="19" t="s">
        <v>282</v>
      </c>
      <c r="F179" s="20" t="s">
        <v>56</v>
      </c>
    </row>
    <row r="180" spans="1:6" x14ac:dyDescent="0.25">
      <c r="A180" s="17">
        <v>467</v>
      </c>
      <c r="B180" s="18" t="s">
        <v>154</v>
      </c>
      <c r="C180" s="18" t="s">
        <v>181</v>
      </c>
      <c r="D180" s="18">
        <v>7</v>
      </c>
      <c r="E180" s="19" t="s">
        <v>282</v>
      </c>
      <c r="F180" s="20" t="s">
        <v>56</v>
      </c>
    </row>
    <row r="181" spans="1:6" x14ac:dyDescent="0.25">
      <c r="A181" s="17">
        <v>468</v>
      </c>
      <c r="B181" s="18" t="s">
        <v>182</v>
      </c>
      <c r="C181" s="18" t="s">
        <v>183</v>
      </c>
      <c r="D181" s="18">
        <v>6</v>
      </c>
      <c r="E181" s="19" t="s">
        <v>282</v>
      </c>
      <c r="F181" s="20" t="s">
        <v>56</v>
      </c>
    </row>
    <row r="182" spans="1:6" x14ac:dyDescent="0.25">
      <c r="A182" s="17">
        <v>469</v>
      </c>
      <c r="B182" s="18" t="s">
        <v>76</v>
      </c>
      <c r="C182" s="18" t="s">
        <v>184</v>
      </c>
      <c r="D182" s="18">
        <v>6</v>
      </c>
      <c r="E182" s="19" t="s">
        <v>282</v>
      </c>
      <c r="F182" s="20" t="s">
        <v>56</v>
      </c>
    </row>
    <row r="183" spans="1:6" x14ac:dyDescent="0.25">
      <c r="A183" s="17">
        <v>470</v>
      </c>
      <c r="B183" s="18" t="s">
        <v>185</v>
      </c>
      <c r="C183" s="18" t="s">
        <v>186</v>
      </c>
      <c r="D183" s="18">
        <v>6</v>
      </c>
      <c r="E183" s="19" t="s">
        <v>282</v>
      </c>
      <c r="F183" s="20" t="s">
        <v>56</v>
      </c>
    </row>
    <row r="184" spans="1:6" x14ac:dyDescent="0.25">
      <c r="A184" s="17">
        <v>471</v>
      </c>
      <c r="B184" s="18" t="s">
        <v>32</v>
      </c>
      <c r="C184" s="18" t="s">
        <v>187</v>
      </c>
      <c r="D184" s="18">
        <v>8</v>
      </c>
      <c r="E184" s="19" t="s">
        <v>282</v>
      </c>
      <c r="F184" s="20" t="s">
        <v>56</v>
      </c>
    </row>
    <row r="185" spans="1:6" x14ac:dyDescent="0.25">
      <c r="A185" s="17">
        <v>472</v>
      </c>
      <c r="B185" s="18" t="s">
        <v>152</v>
      </c>
      <c r="C185" s="18" t="s">
        <v>188</v>
      </c>
      <c r="D185" s="18">
        <v>6</v>
      </c>
      <c r="E185" s="19" t="s">
        <v>282</v>
      </c>
      <c r="F185" s="20" t="s">
        <v>56</v>
      </c>
    </row>
    <row r="186" spans="1:6" x14ac:dyDescent="0.25">
      <c r="A186" s="17">
        <v>473</v>
      </c>
      <c r="B186" s="18" t="s">
        <v>108</v>
      </c>
      <c r="C186" s="18" t="s">
        <v>189</v>
      </c>
      <c r="D186" s="18">
        <v>6</v>
      </c>
      <c r="E186" s="19" t="s">
        <v>282</v>
      </c>
      <c r="F186" s="20" t="s">
        <v>56</v>
      </c>
    </row>
    <row r="187" spans="1:6" x14ac:dyDescent="0.25">
      <c r="A187" s="17">
        <v>474</v>
      </c>
      <c r="B187" s="18" t="s">
        <v>285</v>
      </c>
      <c r="C187" s="18" t="s">
        <v>190</v>
      </c>
      <c r="D187" s="18">
        <v>6</v>
      </c>
      <c r="E187" s="19" t="s">
        <v>282</v>
      </c>
      <c r="F187" s="20" t="s">
        <v>56</v>
      </c>
    </row>
    <row r="188" spans="1:6" x14ac:dyDescent="0.25">
      <c r="A188" s="17">
        <v>475</v>
      </c>
      <c r="B188" s="18" t="s">
        <v>191</v>
      </c>
      <c r="C188" s="18" t="s">
        <v>192</v>
      </c>
      <c r="D188" s="18">
        <v>7</v>
      </c>
      <c r="E188" s="19" t="s">
        <v>282</v>
      </c>
      <c r="F188" s="20" t="s">
        <v>56</v>
      </c>
    </row>
    <row r="189" spans="1:6" x14ac:dyDescent="0.25">
      <c r="A189" s="17">
        <v>476</v>
      </c>
      <c r="B189" s="18" t="s">
        <v>185</v>
      </c>
      <c r="C189" s="18" t="s">
        <v>193</v>
      </c>
      <c r="D189" s="18">
        <v>7</v>
      </c>
      <c r="E189" s="19" t="s">
        <v>282</v>
      </c>
      <c r="F189" s="20" t="s">
        <v>56</v>
      </c>
    </row>
    <row r="190" spans="1:6" x14ac:dyDescent="0.25">
      <c r="A190" s="17">
        <v>477</v>
      </c>
      <c r="B190" s="18" t="s">
        <v>194</v>
      </c>
      <c r="C190" s="18" t="s">
        <v>195</v>
      </c>
      <c r="D190" s="18">
        <v>6</v>
      </c>
      <c r="E190" s="19" t="s">
        <v>282</v>
      </c>
      <c r="F190" s="20" t="s">
        <v>56</v>
      </c>
    </row>
    <row r="191" spans="1:6" x14ac:dyDescent="0.25">
      <c r="A191" s="17">
        <v>478</v>
      </c>
      <c r="B191" s="18" t="s">
        <v>196</v>
      </c>
      <c r="C191" s="18" t="s">
        <v>197</v>
      </c>
      <c r="D191" s="18">
        <v>8</v>
      </c>
      <c r="E191" s="19" t="s">
        <v>282</v>
      </c>
      <c r="F191" s="20" t="s">
        <v>56</v>
      </c>
    </row>
    <row r="192" spans="1:6" x14ac:dyDescent="0.25">
      <c r="A192" s="17">
        <v>479</v>
      </c>
      <c r="B192" s="18" t="s">
        <v>198</v>
      </c>
      <c r="C192" s="18" t="s">
        <v>199</v>
      </c>
      <c r="D192" s="18">
        <v>6</v>
      </c>
      <c r="E192" s="19" t="s">
        <v>282</v>
      </c>
      <c r="F192" s="20" t="s">
        <v>56</v>
      </c>
    </row>
    <row r="193" spans="1:6" x14ac:dyDescent="0.25">
      <c r="A193" s="17">
        <v>480</v>
      </c>
      <c r="B193" s="18" t="s">
        <v>200</v>
      </c>
      <c r="C193" s="18" t="s">
        <v>199</v>
      </c>
      <c r="D193" s="18">
        <v>6</v>
      </c>
      <c r="E193" s="19" t="s">
        <v>282</v>
      </c>
      <c r="F193" s="20" t="s">
        <v>56</v>
      </c>
    </row>
    <row r="194" spans="1:6" x14ac:dyDescent="0.25">
      <c r="A194" s="17">
        <v>481</v>
      </c>
      <c r="B194" s="18" t="s">
        <v>201</v>
      </c>
      <c r="C194" s="18" t="s">
        <v>202</v>
      </c>
      <c r="D194" s="18">
        <v>6</v>
      </c>
      <c r="E194" s="19" t="s">
        <v>282</v>
      </c>
      <c r="F194" s="20" t="s">
        <v>56</v>
      </c>
    </row>
    <row r="195" spans="1:6" x14ac:dyDescent="0.25">
      <c r="A195" s="17">
        <v>482</v>
      </c>
      <c r="B195" s="18" t="s">
        <v>286</v>
      </c>
      <c r="C195" s="18" t="s">
        <v>203</v>
      </c>
      <c r="D195" s="18">
        <v>8</v>
      </c>
      <c r="E195" s="19" t="s">
        <v>282</v>
      </c>
      <c r="F195" s="20" t="s">
        <v>56</v>
      </c>
    </row>
    <row r="196" spans="1:6" x14ac:dyDescent="0.25">
      <c r="A196" s="17">
        <v>483</v>
      </c>
      <c r="B196" s="18" t="s">
        <v>204</v>
      </c>
      <c r="C196" s="18" t="s">
        <v>205</v>
      </c>
      <c r="D196" s="22">
        <v>8</v>
      </c>
      <c r="E196" s="19" t="s">
        <v>282</v>
      </c>
      <c r="F196" s="20" t="s">
        <v>56</v>
      </c>
    </row>
    <row r="197" spans="1:6" x14ac:dyDescent="0.25">
      <c r="A197" s="17">
        <v>484</v>
      </c>
      <c r="B197" s="18" t="s">
        <v>206</v>
      </c>
      <c r="C197" s="18" t="s">
        <v>207</v>
      </c>
      <c r="D197" s="18">
        <v>7</v>
      </c>
      <c r="E197" s="19" t="s">
        <v>282</v>
      </c>
      <c r="F197" s="20" t="s">
        <v>56</v>
      </c>
    </row>
    <row r="198" spans="1:6" x14ac:dyDescent="0.25">
      <c r="A198" s="17">
        <v>485</v>
      </c>
      <c r="B198" s="18" t="s">
        <v>57</v>
      </c>
      <c r="C198" s="18" t="s">
        <v>208</v>
      </c>
      <c r="D198" s="18">
        <v>7</v>
      </c>
      <c r="E198" s="19" t="s">
        <v>282</v>
      </c>
      <c r="F198" s="20" t="s">
        <v>56</v>
      </c>
    </row>
    <row r="199" spans="1:6" x14ac:dyDescent="0.25">
      <c r="A199" s="17">
        <v>486</v>
      </c>
      <c r="B199" s="18" t="s">
        <v>168</v>
      </c>
      <c r="C199" s="18" t="s">
        <v>209</v>
      </c>
      <c r="D199" s="18">
        <v>8</v>
      </c>
      <c r="E199" s="19" t="s">
        <v>282</v>
      </c>
      <c r="F199" s="20" t="s">
        <v>56</v>
      </c>
    </row>
    <row r="200" spans="1:6" x14ac:dyDescent="0.25">
      <c r="A200" s="17">
        <v>487</v>
      </c>
      <c r="B200" s="18" t="s">
        <v>210</v>
      </c>
      <c r="C200" s="18" t="s">
        <v>211</v>
      </c>
      <c r="D200" s="22">
        <v>6</v>
      </c>
      <c r="E200" s="19" t="s">
        <v>282</v>
      </c>
      <c r="F200" s="20" t="s">
        <v>56</v>
      </c>
    </row>
  </sheetData>
  <autoFilter ref="A1:F200" xr:uid="{8854BE89-7B71-41AC-A1A6-C44C7A37566D}"/>
  <pageMargins left="0.7" right="0.7" top="0.75" bottom="0.75" header="0.3" footer="0.3"/>
  <pageSetup scale="87" orientation="portrait" r:id="rId1"/>
  <rowBreaks count="5" manualBreakCount="5">
    <brk id="26" max="5" man="1"/>
    <brk id="49" max="5" man="1"/>
    <brk id="74" max="5" man="1"/>
    <brk id="112" max="5" man="1"/>
    <brk id="15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Boys</vt:lpstr>
      <vt:lpstr>Girls</vt:lpstr>
      <vt:lpstr>Team Rosters</vt:lpstr>
      <vt:lpstr>'Team Rosters'!Print_Area</vt:lpstr>
      <vt:lpstr>'Team Rosters'!Print_Titles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Joshua Hoff</cp:lastModifiedBy>
  <cp:lastPrinted>2020-09-12T02:42:05Z</cp:lastPrinted>
  <dcterms:created xsi:type="dcterms:W3CDTF">2020-08-21T18:41:53Z</dcterms:created>
  <dcterms:modified xsi:type="dcterms:W3CDTF">2021-09-07T23:35:18Z</dcterms:modified>
</cp:coreProperties>
</file>